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Ｒ5仮計算 " sheetId="1" r:id="rId1"/>
    <sheet name="Ｒ5仮計算  (手書き)" sheetId="2" r:id="rId2"/>
    <sheet name="軽減判定 " sheetId="3" r:id="rId3"/>
  </sheets>
  <definedNames>
    <definedName name="_xlfn.IFERROR" hidden="1">#NAME?</definedName>
    <definedName name="_xlfn_IFERROR">NA()</definedName>
    <definedName name="_xlnm.Print_Area" localSheetId="2">'軽減判定 '!$A$1:$AC$56</definedName>
    <definedName name="_xlnm_Print_Area" localSheetId="2">'軽減判定 '!$A$1:$AA$49</definedName>
    <definedName name="_xlnm.Print_Area" localSheetId="2">'軽減判定 '!$A$1:$AC$56</definedName>
  </definedNames>
  <calcPr fullCalcOnLoad="1"/>
</workbook>
</file>

<file path=xl/comments1.xml><?xml version="1.0" encoding="utf-8"?>
<comments xmlns="http://schemas.openxmlformats.org/spreadsheetml/2006/main">
  <authors>
    <author/>
  </authors>
  <commentList>
    <comment ref="E27" authorId="0">
      <text>
        <r>
          <rPr>
            <sz val="9"/>
            <color indexed="8"/>
            <rFont val="DejaVu Sans"/>
            <family val="2"/>
          </rPr>
          <t>「</t>
        </r>
        <r>
          <rPr>
            <sz val="9"/>
            <color indexed="8"/>
            <rFont val="ＭＳ Ｐゴシック"/>
            <family val="3"/>
          </rPr>
          <t>40</t>
        </r>
        <r>
          <rPr>
            <sz val="9"/>
            <color indexed="8"/>
            <rFont val="DejaVu Sans"/>
            <family val="2"/>
          </rPr>
          <t>歳以上</t>
        </r>
        <r>
          <rPr>
            <sz val="9"/>
            <color indexed="8"/>
            <rFont val="ＭＳ Ｐゴシック"/>
            <family val="3"/>
          </rPr>
          <t>65</t>
        </r>
        <r>
          <rPr>
            <sz val="9"/>
            <color indexed="8"/>
            <rFont val="DejaVu Sans"/>
            <family val="2"/>
          </rPr>
          <t>歳未満」に該当しない場合は「</t>
        </r>
        <r>
          <rPr>
            <sz val="9"/>
            <color indexed="8"/>
            <rFont val="ＭＳ Ｐゴシック"/>
            <family val="3"/>
          </rPr>
          <t>0</t>
        </r>
        <r>
          <rPr>
            <sz val="9"/>
            <color indexed="8"/>
            <rFont val="DejaVu Sans"/>
            <family val="2"/>
          </rPr>
          <t>」としてください。</t>
        </r>
      </text>
    </comment>
    <comment ref="E48" authorId="0">
      <text>
        <r>
          <rPr>
            <sz val="9"/>
            <color indexed="8"/>
            <rFont val="DejaVu Sans"/>
            <family val="2"/>
          </rPr>
          <t>「</t>
        </r>
        <r>
          <rPr>
            <sz val="9"/>
            <color indexed="8"/>
            <rFont val="ＭＳ Ｐゴシック"/>
            <family val="3"/>
          </rPr>
          <t>40</t>
        </r>
        <r>
          <rPr>
            <sz val="9"/>
            <color indexed="8"/>
            <rFont val="DejaVu Sans"/>
            <family val="2"/>
          </rPr>
          <t>歳以上</t>
        </r>
        <r>
          <rPr>
            <sz val="9"/>
            <color indexed="8"/>
            <rFont val="ＭＳ Ｐゴシック"/>
            <family val="3"/>
          </rPr>
          <t>65</t>
        </r>
        <r>
          <rPr>
            <sz val="9"/>
            <color indexed="8"/>
            <rFont val="DejaVu Sans"/>
            <family val="2"/>
          </rPr>
          <t>歳未満」に該当しない場合は「</t>
        </r>
        <r>
          <rPr>
            <sz val="9"/>
            <color indexed="8"/>
            <rFont val="ＭＳ Ｐゴシック"/>
            <family val="3"/>
          </rPr>
          <t>0</t>
        </r>
        <r>
          <rPr>
            <sz val="9"/>
            <color indexed="8"/>
            <rFont val="DejaVu Sans"/>
            <family val="2"/>
          </rPr>
          <t>」としてください。</t>
        </r>
      </text>
    </comment>
    <comment ref="O27" authorId="0">
      <text>
        <r>
          <rPr>
            <sz val="9"/>
            <color indexed="8"/>
            <rFont val="DejaVu Sans"/>
            <family val="2"/>
          </rPr>
          <t>「</t>
        </r>
        <r>
          <rPr>
            <sz val="9"/>
            <color indexed="8"/>
            <rFont val="ＭＳ Ｐゴシック"/>
            <family val="3"/>
          </rPr>
          <t>40</t>
        </r>
        <r>
          <rPr>
            <sz val="9"/>
            <color indexed="8"/>
            <rFont val="DejaVu Sans"/>
            <family val="2"/>
          </rPr>
          <t>歳以上</t>
        </r>
        <r>
          <rPr>
            <sz val="9"/>
            <color indexed="8"/>
            <rFont val="ＭＳ Ｐゴシック"/>
            <family val="3"/>
          </rPr>
          <t>65</t>
        </r>
        <r>
          <rPr>
            <sz val="9"/>
            <color indexed="8"/>
            <rFont val="DejaVu Sans"/>
            <family val="2"/>
          </rPr>
          <t>歳未満」に該当しない場合は「</t>
        </r>
        <r>
          <rPr>
            <sz val="9"/>
            <color indexed="8"/>
            <rFont val="ＭＳ Ｐゴシック"/>
            <family val="3"/>
          </rPr>
          <t>0</t>
        </r>
        <r>
          <rPr>
            <sz val="9"/>
            <color indexed="8"/>
            <rFont val="DejaVu Sans"/>
            <family val="2"/>
          </rPr>
          <t>」としてください。</t>
        </r>
      </text>
    </comment>
    <comment ref="O48" authorId="0">
      <text>
        <r>
          <rPr>
            <sz val="9"/>
            <color indexed="8"/>
            <rFont val="DejaVu Sans"/>
            <family val="2"/>
          </rPr>
          <t>「</t>
        </r>
        <r>
          <rPr>
            <sz val="9"/>
            <color indexed="8"/>
            <rFont val="ＭＳ Ｐゴシック"/>
            <family val="3"/>
          </rPr>
          <t>40</t>
        </r>
        <r>
          <rPr>
            <sz val="9"/>
            <color indexed="8"/>
            <rFont val="DejaVu Sans"/>
            <family val="2"/>
          </rPr>
          <t>歳以上</t>
        </r>
        <r>
          <rPr>
            <sz val="9"/>
            <color indexed="8"/>
            <rFont val="ＭＳ Ｐゴシック"/>
            <family val="3"/>
          </rPr>
          <t>65</t>
        </r>
        <r>
          <rPr>
            <sz val="9"/>
            <color indexed="8"/>
            <rFont val="DejaVu Sans"/>
            <family val="2"/>
          </rPr>
          <t>歳未満」に該当しない場合は「</t>
        </r>
        <r>
          <rPr>
            <sz val="9"/>
            <color indexed="8"/>
            <rFont val="ＭＳ Ｐゴシック"/>
            <family val="3"/>
          </rPr>
          <t>0</t>
        </r>
        <r>
          <rPr>
            <sz val="9"/>
            <color indexed="8"/>
            <rFont val="DejaVu Sans"/>
            <family val="2"/>
          </rPr>
          <t>」としてください。</t>
        </r>
      </text>
    </comment>
  </commentList>
</comments>
</file>

<file path=xl/comments2.xml><?xml version="1.0" encoding="utf-8"?>
<comments xmlns="http://schemas.openxmlformats.org/spreadsheetml/2006/main">
  <authors>
    <author/>
  </authors>
  <commentList>
    <comment ref="E27" authorId="0">
      <text>
        <r>
          <rPr>
            <sz val="9"/>
            <color indexed="8"/>
            <rFont val="DejaVu Sans"/>
            <family val="2"/>
          </rPr>
          <t>「</t>
        </r>
        <r>
          <rPr>
            <sz val="9"/>
            <color indexed="8"/>
            <rFont val="ＭＳ Ｐゴシック"/>
            <family val="3"/>
          </rPr>
          <t>40</t>
        </r>
        <r>
          <rPr>
            <sz val="9"/>
            <color indexed="8"/>
            <rFont val="DejaVu Sans"/>
            <family val="2"/>
          </rPr>
          <t>歳以上</t>
        </r>
        <r>
          <rPr>
            <sz val="9"/>
            <color indexed="8"/>
            <rFont val="ＭＳ Ｐゴシック"/>
            <family val="3"/>
          </rPr>
          <t>65</t>
        </r>
        <r>
          <rPr>
            <sz val="9"/>
            <color indexed="8"/>
            <rFont val="DejaVu Sans"/>
            <family val="2"/>
          </rPr>
          <t>歳未満」に該当しない場合は「</t>
        </r>
        <r>
          <rPr>
            <sz val="9"/>
            <color indexed="8"/>
            <rFont val="ＭＳ Ｐゴシック"/>
            <family val="3"/>
          </rPr>
          <t>0</t>
        </r>
        <r>
          <rPr>
            <sz val="9"/>
            <color indexed="8"/>
            <rFont val="DejaVu Sans"/>
            <family val="2"/>
          </rPr>
          <t>」としてください。</t>
        </r>
      </text>
    </comment>
    <comment ref="E48" authorId="0">
      <text>
        <r>
          <rPr>
            <sz val="9"/>
            <color indexed="8"/>
            <rFont val="DejaVu Sans"/>
            <family val="2"/>
          </rPr>
          <t>「</t>
        </r>
        <r>
          <rPr>
            <sz val="9"/>
            <color indexed="8"/>
            <rFont val="ＭＳ Ｐゴシック"/>
            <family val="3"/>
          </rPr>
          <t>40</t>
        </r>
        <r>
          <rPr>
            <sz val="9"/>
            <color indexed="8"/>
            <rFont val="DejaVu Sans"/>
            <family val="2"/>
          </rPr>
          <t>歳以上</t>
        </r>
        <r>
          <rPr>
            <sz val="9"/>
            <color indexed="8"/>
            <rFont val="ＭＳ Ｐゴシック"/>
            <family val="3"/>
          </rPr>
          <t>65</t>
        </r>
        <r>
          <rPr>
            <sz val="9"/>
            <color indexed="8"/>
            <rFont val="DejaVu Sans"/>
            <family val="2"/>
          </rPr>
          <t>歳未満」に該当しない場合は「</t>
        </r>
        <r>
          <rPr>
            <sz val="9"/>
            <color indexed="8"/>
            <rFont val="ＭＳ Ｐゴシック"/>
            <family val="3"/>
          </rPr>
          <t>0</t>
        </r>
        <r>
          <rPr>
            <sz val="9"/>
            <color indexed="8"/>
            <rFont val="DejaVu Sans"/>
            <family val="2"/>
          </rPr>
          <t>」としてください。</t>
        </r>
      </text>
    </comment>
    <comment ref="O27" authorId="0">
      <text>
        <r>
          <rPr>
            <sz val="9"/>
            <color indexed="8"/>
            <rFont val="DejaVu Sans"/>
            <family val="2"/>
          </rPr>
          <t>「</t>
        </r>
        <r>
          <rPr>
            <sz val="9"/>
            <color indexed="8"/>
            <rFont val="ＭＳ Ｐゴシック"/>
            <family val="3"/>
          </rPr>
          <t>40</t>
        </r>
        <r>
          <rPr>
            <sz val="9"/>
            <color indexed="8"/>
            <rFont val="DejaVu Sans"/>
            <family val="2"/>
          </rPr>
          <t>歳以上</t>
        </r>
        <r>
          <rPr>
            <sz val="9"/>
            <color indexed="8"/>
            <rFont val="ＭＳ Ｐゴシック"/>
            <family val="3"/>
          </rPr>
          <t>65</t>
        </r>
        <r>
          <rPr>
            <sz val="9"/>
            <color indexed="8"/>
            <rFont val="DejaVu Sans"/>
            <family val="2"/>
          </rPr>
          <t>歳未満」に該当しない場合は「</t>
        </r>
        <r>
          <rPr>
            <sz val="9"/>
            <color indexed="8"/>
            <rFont val="ＭＳ Ｐゴシック"/>
            <family val="3"/>
          </rPr>
          <t>0</t>
        </r>
        <r>
          <rPr>
            <sz val="9"/>
            <color indexed="8"/>
            <rFont val="DejaVu Sans"/>
            <family val="2"/>
          </rPr>
          <t>」としてください。</t>
        </r>
      </text>
    </comment>
    <comment ref="O48" authorId="0">
      <text>
        <r>
          <rPr>
            <sz val="9"/>
            <color indexed="8"/>
            <rFont val="DejaVu Sans"/>
            <family val="2"/>
          </rPr>
          <t>「</t>
        </r>
        <r>
          <rPr>
            <sz val="9"/>
            <color indexed="8"/>
            <rFont val="ＭＳ Ｐゴシック"/>
            <family val="3"/>
          </rPr>
          <t>40</t>
        </r>
        <r>
          <rPr>
            <sz val="9"/>
            <color indexed="8"/>
            <rFont val="DejaVu Sans"/>
            <family val="2"/>
          </rPr>
          <t>歳以上</t>
        </r>
        <r>
          <rPr>
            <sz val="9"/>
            <color indexed="8"/>
            <rFont val="ＭＳ Ｐゴシック"/>
            <family val="3"/>
          </rPr>
          <t>65</t>
        </r>
        <r>
          <rPr>
            <sz val="9"/>
            <color indexed="8"/>
            <rFont val="DejaVu Sans"/>
            <family val="2"/>
          </rPr>
          <t>歳未満」に該当しない場合は「</t>
        </r>
        <r>
          <rPr>
            <sz val="9"/>
            <color indexed="8"/>
            <rFont val="ＭＳ Ｐゴシック"/>
            <family val="3"/>
          </rPr>
          <t>0</t>
        </r>
        <r>
          <rPr>
            <sz val="9"/>
            <color indexed="8"/>
            <rFont val="DejaVu Sans"/>
            <family val="2"/>
          </rPr>
          <t>」としてください。</t>
        </r>
      </text>
    </comment>
  </commentList>
</comments>
</file>

<file path=xl/sharedStrings.xml><?xml version="1.0" encoding="utf-8"?>
<sst xmlns="http://schemas.openxmlformats.org/spreadsheetml/2006/main" count="377" uniqueCount="96">
  <si>
    <t>令和５年度富士見町国民健康保険料仮計算シート</t>
  </si>
  <si>
    <t>○世帯内の加入者ごと総所得金額、年度内の加入月数を黄色枠内に入力してください。</t>
  </si>
  <si>
    <t>○総所得金額等とは、給与所得、公的年金・個人年金等の雑所得、農業所得、営業所得、不動産所得、一時所得</t>
  </si>
  <si>
    <t>　（特別控除適用後の所得）、譲渡所得（家屋・土地等の売却による所得で特別控除適用後の所得）、株式の譲渡</t>
  </si>
  <si>
    <t>　所得、配当所得、山林所得等です。退職所得は含みません。源泉徴収票や確定申告書の控えをご確認ください。</t>
  </si>
  <si>
    <r>
      <rPr>
        <sz val="10"/>
        <color indexed="8"/>
        <rFont val="DejaVu Sans"/>
        <family val="2"/>
      </rPr>
      <t>○総所得金額等から差し引く控除額は基礎控除（</t>
    </r>
    <r>
      <rPr>
        <sz val="10"/>
        <color indexed="8"/>
        <rFont val="ＭＳ ゴシック"/>
        <family val="3"/>
      </rPr>
      <t>43</t>
    </r>
    <r>
      <rPr>
        <sz val="10"/>
        <color indexed="8"/>
        <rFont val="DejaVu Sans"/>
        <family val="2"/>
      </rPr>
      <t>万円）のみです。配偶者（配偶者特別）控除、扶養控除、障害</t>
    </r>
  </si>
  <si>
    <t>　者控除、寡婦控除、社会保険料控除、生命保険料控除、地震保険料控除、雑損控除、医療費控除、寄付金控除等</t>
  </si>
  <si>
    <t>　は所得から差し引くことはできません。</t>
  </si>
  <si>
    <r>
      <rPr>
        <sz val="10"/>
        <color indexed="8"/>
        <rFont val="DejaVu Sans"/>
        <family val="2"/>
      </rPr>
      <t>○医療給付費分と後期高齢者支援金分は加入者全員、介護納付金分は</t>
    </r>
    <r>
      <rPr>
        <sz val="10"/>
        <color indexed="8"/>
        <rFont val="ＭＳ ゴシック"/>
        <family val="3"/>
      </rPr>
      <t>40</t>
    </r>
    <r>
      <rPr>
        <sz val="10"/>
        <color indexed="8"/>
        <rFont val="DejaVu Sans"/>
        <family val="2"/>
      </rPr>
      <t>歳以上</t>
    </r>
    <r>
      <rPr>
        <sz val="10"/>
        <color indexed="8"/>
        <rFont val="ＭＳ ゴシック"/>
        <family val="3"/>
      </rPr>
      <t>65</t>
    </r>
    <r>
      <rPr>
        <sz val="10"/>
        <color indexed="8"/>
        <rFont val="DejaVu Sans"/>
        <family val="2"/>
      </rPr>
      <t>歳未満の人が対象です。</t>
    </r>
  </si>
  <si>
    <t>【加入者１】</t>
  </si>
  <si>
    <t>総所得金額等</t>
  </si>
  <si>
    <t>控除額</t>
  </si>
  <si>
    <t>課税所得額</t>
  </si>
  <si>
    <t>－</t>
  </si>
  <si>
    <t>＝</t>
  </si>
  <si>
    <t>年度内の加入月数を入力</t>
  </si>
  <si>
    <t>保険料率</t>
  </si>
  <si>
    <t>均等割額</t>
  </si>
  <si>
    <t>保険料</t>
  </si>
  <si>
    <t>加入月数</t>
  </si>
  <si>
    <r>
      <rPr>
        <sz val="11"/>
        <color indexed="8"/>
        <rFont val="DejaVu Sans"/>
        <family val="2"/>
      </rPr>
      <t>保険料（</t>
    </r>
    <r>
      <rPr>
        <sz val="11"/>
        <color indexed="8"/>
        <rFont val="ＭＳ Ｐゴシック"/>
        <family val="3"/>
      </rPr>
      <t>A</t>
    </r>
    <r>
      <rPr>
        <sz val="11"/>
        <color indexed="8"/>
        <rFont val="DejaVu Sans"/>
        <family val="2"/>
      </rPr>
      <t>）</t>
    </r>
  </si>
  <si>
    <t>医療給付費分</t>
  </si>
  <si>
    <t>×</t>
  </si>
  <si>
    <t>＋</t>
  </si>
  <si>
    <t>⇒</t>
  </si>
  <si>
    <t>（①</t>
  </si>
  <si>
    <t>）</t>
  </si>
  <si>
    <t>②</t>
  </si>
  <si>
    <t>①+②</t>
  </si>
  <si>
    <r>
      <rPr>
        <sz val="11"/>
        <color indexed="8"/>
        <rFont val="DejaVu Sans"/>
        <family val="2"/>
      </rPr>
      <t>保険料（</t>
    </r>
    <r>
      <rPr>
        <sz val="11"/>
        <color indexed="8"/>
        <rFont val="ＭＳ Ｐゴシック"/>
        <family val="3"/>
      </rPr>
      <t>B</t>
    </r>
    <r>
      <rPr>
        <sz val="11"/>
        <color indexed="8"/>
        <rFont val="DejaVu Sans"/>
        <family val="2"/>
      </rPr>
      <t>）</t>
    </r>
  </si>
  <si>
    <t>後期高齢者
支援金分</t>
  </si>
  <si>
    <r>
      <rPr>
        <sz val="11"/>
        <color indexed="8"/>
        <rFont val="DejaVu Sans"/>
        <family val="2"/>
      </rPr>
      <t>保険料（</t>
    </r>
    <r>
      <rPr>
        <sz val="11"/>
        <color indexed="8"/>
        <rFont val="ＭＳ Ｐゴシック"/>
        <family val="3"/>
      </rPr>
      <t>C</t>
    </r>
    <r>
      <rPr>
        <sz val="11"/>
        <color indexed="8"/>
        <rFont val="DejaVu Sans"/>
        <family val="2"/>
      </rPr>
      <t>）</t>
    </r>
  </si>
  <si>
    <r>
      <rPr>
        <sz val="7.5"/>
        <color indexed="8"/>
        <rFont val="DejaVu Sans"/>
        <family val="2"/>
      </rPr>
      <t xml:space="preserve">介護納付金分
</t>
    </r>
    <r>
      <rPr>
        <sz val="8"/>
        <color indexed="10"/>
        <rFont val="ＭＳ Ｐゴシック"/>
        <family val="3"/>
      </rPr>
      <t>(40</t>
    </r>
    <r>
      <rPr>
        <sz val="8"/>
        <color indexed="10"/>
        <rFont val="DejaVu Sans"/>
        <family val="2"/>
      </rPr>
      <t xml:space="preserve">歳以上
</t>
    </r>
    <r>
      <rPr>
        <sz val="8"/>
        <color indexed="10"/>
        <rFont val="ＭＳ Ｐゴシック"/>
        <family val="3"/>
      </rPr>
      <t>65</t>
    </r>
    <r>
      <rPr>
        <sz val="8"/>
        <color indexed="10"/>
        <rFont val="DejaVu Sans"/>
        <family val="2"/>
      </rPr>
      <t>歳未満</t>
    </r>
    <r>
      <rPr>
        <sz val="8"/>
        <color indexed="10"/>
        <rFont val="ＭＳ Ｐゴシック"/>
        <family val="3"/>
      </rPr>
      <t>)</t>
    </r>
  </si>
  <si>
    <r>
      <rPr>
        <sz val="9"/>
        <color indexed="8"/>
        <rFont val="DejaVu Sans"/>
        <family val="2"/>
      </rPr>
      <t>（</t>
    </r>
    <r>
      <rPr>
        <sz val="9"/>
        <color indexed="8"/>
        <rFont val="ＭＳ Ｐゴシック"/>
        <family val="3"/>
      </rPr>
      <t>A</t>
    </r>
    <r>
      <rPr>
        <sz val="9"/>
        <color indexed="8"/>
        <rFont val="DejaVu Sans"/>
        <family val="2"/>
      </rPr>
      <t>）</t>
    </r>
    <r>
      <rPr>
        <sz val="9"/>
        <color indexed="8"/>
        <rFont val="ＭＳ Ｐゴシック"/>
        <family val="3"/>
      </rPr>
      <t>+</t>
    </r>
    <r>
      <rPr>
        <sz val="9"/>
        <color indexed="8"/>
        <rFont val="DejaVu Sans"/>
        <family val="2"/>
      </rPr>
      <t>（</t>
    </r>
    <r>
      <rPr>
        <sz val="9"/>
        <color indexed="8"/>
        <rFont val="ＭＳ Ｐゴシック"/>
        <family val="3"/>
      </rPr>
      <t>B</t>
    </r>
    <r>
      <rPr>
        <sz val="9"/>
        <color indexed="8"/>
        <rFont val="DejaVu Sans"/>
        <family val="2"/>
      </rPr>
      <t>）</t>
    </r>
    <r>
      <rPr>
        <sz val="9"/>
        <color indexed="8"/>
        <rFont val="ＭＳ Ｐゴシック"/>
        <family val="3"/>
      </rPr>
      <t>+</t>
    </r>
    <r>
      <rPr>
        <sz val="9"/>
        <color indexed="8"/>
        <rFont val="DejaVu Sans"/>
        <family val="2"/>
      </rPr>
      <t>（</t>
    </r>
    <r>
      <rPr>
        <sz val="9"/>
        <color indexed="8"/>
        <rFont val="ＭＳ Ｐゴシック"/>
        <family val="3"/>
      </rPr>
      <t>C</t>
    </r>
    <r>
      <rPr>
        <sz val="9"/>
        <color indexed="8"/>
        <rFont val="DejaVu Sans"/>
        <family val="2"/>
      </rPr>
      <t xml:space="preserve">）
</t>
    </r>
    <r>
      <rPr>
        <sz val="8"/>
        <color indexed="8"/>
        <rFont val="DejaVu Sans"/>
        <family val="2"/>
      </rPr>
      <t>加入者１人分保険料（平等割含まない）</t>
    </r>
  </si>
  <si>
    <t>【加入者２】</t>
  </si>
  <si>
    <t>③</t>
  </si>
  <si>
    <t>【医療給付費分】</t>
  </si>
  <si>
    <t>【後期高齢者支援金分】</t>
  </si>
  <si>
    <t>【介護納付金分】</t>
  </si>
  <si>
    <t>平等割額</t>
  </si>
  <si>
    <r>
      <rPr>
        <sz val="10"/>
        <color indexed="8"/>
        <rFont val="DejaVu Sans"/>
        <family val="2"/>
      </rPr>
      <t>保険料（</t>
    </r>
    <r>
      <rPr>
        <sz val="10"/>
        <color indexed="8"/>
        <rFont val="ＭＳ Ｐゴシック"/>
        <family val="3"/>
      </rPr>
      <t>A</t>
    </r>
    <r>
      <rPr>
        <sz val="10"/>
        <color indexed="8"/>
        <rFont val="DejaVu Sans"/>
        <family val="2"/>
      </rPr>
      <t>）</t>
    </r>
    <r>
      <rPr>
        <sz val="10"/>
        <color indexed="8"/>
        <rFont val="ＭＳ Ｐゴシック"/>
        <family val="3"/>
      </rPr>
      <t>+</t>
    </r>
    <r>
      <rPr>
        <sz val="10"/>
        <color indexed="8"/>
        <rFont val="DejaVu Sans"/>
        <family val="2"/>
      </rPr>
      <t>平等割額</t>
    </r>
  </si>
  <si>
    <r>
      <rPr>
        <sz val="10"/>
        <color indexed="8"/>
        <rFont val="DejaVu Sans"/>
        <family val="2"/>
      </rPr>
      <t>保険料（</t>
    </r>
    <r>
      <rPr>
        <sz val="10"/>
        <color indexed="8"/>
        <rFont val="ＭＳ Ｐゴシック"/>
        <family val="3"/>
      </rPr>
      <t>B</t>
    </r>
    <r>
      <rPr>
        <sz val="10"/>
        <color indexed="8"/>
        <rFont val="DejaVu Sans"/>
        <family val="2"/>
      </rPr>
      <t>）</t>
    </r>
    <r>
      <rPr>
        <sz val="10"/>
        <color indexed="8"/>
        <rFont val="ＭＳ Ｐゴシック"/>
        <family val="3"/>
      </rPr>
      <t>+</t>
    </r>
    <r>
      <rPr>
        <sz val="10"/>
        <color indexed="8"/>
        <rFont val="DejaVu Sans"/>
        <family val="2"/>
      </rPr>
      <t>平等割額</t>
    </r>
  </si>
  <si>
    <r>
      <rPr>
        <sz val="10"/>
        <color indexed="8"/>
        <rFont val="DejaVu Sans"/>
        <family val="2"/>
      </rPr>
      <t>保険料（</t>
    </r>
    <r>
      <rPr>
        <sz val="10"/>
        <color indexed="8"/>
        <rFont val="ＭＳ Ｐゴシック"/>
        <family val="3"/>
      </rPr>
      <t>C</t>
    </r>
    <r>
      <rPr>
        <sz val="10"/>
        <color indexed="8"/>
        <rFont val="DejaVu Sans"/>
        <family val="2"/>
      </rPr>
      <t>）</t>
    </r>
    <r>
      <rPr>
        <sz val="10"/>
        <color indexed="8"/>
        <rFont val="ＭＳ Ｐゴシック"/>
        <family val="3"/>
      </rPr>
      <t>+</t>
    </r>
    <r>
      <rPr>
        <sz val="10"/>
        <color indexed="8"/>
        <rFont val="DejaVu Sans"/>
        <family val="2"/>
      </rPr>
      <t>平等割額</t>
    </r>
  </si>
  <si>
    <t>合計保険料（円）</t>
  </si>
  <si>
    <r>
      <rPr>
        <sz val="11"/>
        <color indexed="8"/>
        <rFont val="DejaVu Sans"/>
        <family val="2"/>
      </rPr>
      <t>（上限額：</t>
    </r>
    <r>
      <rPr>
        <sz val="11"/>
        <color indexed="8"/>
        <rFont val="ＭＳ Ｐゴシック"/>
        <family val="3"/>
      </rPr>
      <t>65</t>
    </r>
    <r>
      <rPr>
        <sz val="11"/>
        <color indexed="8"/>
        <rFont val="DejaVu Sans"/>
        <family val="2"/>
      </rPr>
      <t>万円）</t>
    </r>
  </si>
  <si>
    <r>
      <rPr>
        <sz val="11"/>
        <color indexed="8"/>
        <rFont val="DejaVu Sans"/>
        <family val="2"/>
      </rPr>
      <t>（上限額：</t>
    </r>
    <r>
      <rPr>
        <sz val="11"/>
        <color indexed="8"/>
        <rFont val="ＭＳ Ｐゴシック"/>
        <family val="3"/>
      </rPr>
      <t>22</t>
    </r>
    <r>
      <rPr>
        <sz val="11"/>
        <color indexed="8"/>
        <rFont val="DejaVu Sans"/>
        <family val="2"/>
      </rPr>
      <t>万円）</t>
    </r>
  </si>
  <si>
    <r>
      <rPr>
        <sz val="11"/>
        <color indexed="8"/>
        <rFont val="DejaVu Sans"/>
        <family val="2"/>
      </rPr>
      <t>（上限額：</t>
    </r>
    <r>
      <rPr>
        <sz val="11"/>
        <color indexed="8"/>
        <rFont val="ＭＳ Ｐゴシック"/>
        <family val="3"/>
      </rPr>
      <t>17</t>
    </r>
    <r>
      <rPr>
        <sz val="11"/>
        <color indexed="8"/>
        <rFont val="DejaVu Sans"/>
        <family val="2"/>
      </rPr>
      <t>万円）</t>
    </r>
  </si>
  <si>
    <t>月額保険料（円）</t>
  </si>
  <si>
    <t>合計保険料</t>
  </si>
  <si>
    <t>÷</t>
  </si>
  <si>
    <t>国民健康保険料　均等割・平等割　軽減について</t>
  </si>
  <si>
    <t>下記に該当するす場合は均等割と平等割が軽減の対象となります。</t>
  </si>
  <si>
    <r>
      <rPr>
        <sz val="11"/>
        <rFont val="DejaVu Sans"/>
        <family val="2"/>
      </rPr>
      <t>なお軽減は</t>
    </r>
    <r>
      <rPr>
        <sz val="11"/>
        <rFont val="ＭＳ Ｐゴシック"/>
        <family val="3"/>
      </rPr>
      <t>4</t>
    </r>
    <r>
      <rPr>
        <sz val="11"/>
        <rFont val="DejaVu Sans"/>
        <family val="2"/>
      </rPr>
      <t>月</t>
    </r>
    <r>
      <rPr>
        <sz val="11"/>
        <rFont val="ＭＳ Ｐゴシック"/>
        <family val="3"/>
      </rPr>
      <t>1</t>
    </r>
    <r>
      <rPr>
        <sz val="11"/>
        <rFont val="DejaVu Sans"/>
        <family val="2"/>
      </rPr>
      <t>日現在の世帯の所得状況で判定します。</t>
    </r>
  </si>
  <si>
    <t>　軽減の適用条件</t>
  </si>
  <si>
    <t>軽減割合</t>
  </si>
  <si>
    <r>
      <rPr>
        <sz val="11"/>
        <rFont val="DejaVu Sans"/>
        <family val="2"/>
      </rPr>
      <t>　世帯主と被保険者及び特定同一世帯所属者の合計所得が
　　　　　　　　　　　　　　　　　　　　　　　　　　　　</t>
    </r>
    <r>
      <rPr>
        <u val="single"/>
        <sz val="11"/>
        <rFont val="DejaVu Sans"/>
        <family val="2"/>
      </rPr>
      <t>　</t>
    </r>
    <r>
      <rPr>
        <u val="single"/>
        <sz val="11"/>
        <rFont val="ＭＳ Ｐゴシック"/>
        <family val="3"/>
      </rPr>
      <t>43</t>
    </r>
    <r>
      <rPr>
        <u val="single"/>
        <sz val="11"/>
        <rFont val="DejaVu Sans"/>
        <family val="2"/>
      </rPr>
      <t>万円＋</t>
    </r>
    <r>
      <rPr>
        <u val="single"/>
        <sz val="11"/>
        <rFont val="ＭＳ Ｐゴシック"/>
        <family val="3"/>
      </rPr>
      <t>10</t>
    </r>
    <r>
      <rPr>
        <u val="single"/>
        <sz val="11"/>
        <rFont val="DejaVu Sans"/>
        <family val="2"/>
      </rPr>
      <t>万円</t>
    </r>
    <r>
      <rPr>
        <u val="single"/>
        <sz val="11"/>
        <rFont val="ＭＳ Ｐゴシック"/>
        <family val="3"/>
      </rPr>
      <t>×</t>
    </r>
    <r>
      <rPr>
        <u val="single"/>
        <sz val="11"/>
        <rFont val="DejaVu Sans"/>
        <family val="2"/>
      </rPr>
      <t>（給与所得者等の数</t>
    </r>
    <r>
      <rPr>
        <u val="single"/>
        <sz val="11"/>
        <rFont val="ＭＳ Ｐゴシック"/>
        <family val="3"/>
      </rPr>
      <t>-1</t>
    </r>
    <r>
      <rPr>
        <u val="single"/>
        <sz val="11"/>
        <rFont val="DejaVu Sans"/>
        <family val="2"/>
      </rPr>
      <t>）以下</t>
    </r>
  </si>
  <si>
    <t>割軽減</t>
  </si>
  <si>
    <r>
      <rPr>
        <sz val="11"/>
        <rFont val="DejaVu Sans"/>
        <family val="2"/>
      </rPr>
      <t>世帯主と被保険者及び特定同一世帯所属者の合計所得が
　　　　　　　　　　　　</t>
    </r>
    <r>
      <rPr>
        <u val="single"/>
        <sz val="11"/>
        <rFont val="DejaVu Sans"/>
        <family val="2"/>
      </rPr>
      <t>　</t>
    </r>
    <r>
      <rPr>
        <u val="single"/>
        <sz val="11"/>
        <rFont val="ＭＳ Ｐゴシック"/>
        <family val="3"/>
      </rPr>
      <t>43</t>
    </r>
    <r>
      <rPr>
        <u val="single"/>
        <sz val="11"/>
        <rFont val="DejaVu Sans"/>
        <family val="2"/>
      </rPr>
      <t>万円＋（</t>
    </r>
    <r>
      <rPr>
        <u val="single"/>
        <sz val="11"/>
        <rFont val="ＭＳ Ｐゴシック"/>
        <family val="3"/>
      </rPr>
      <t>29</t>
    </r>
    <r>
      <rPr>
        <u val="single"/>
        <sz val="11"/>
        <rFont val="DejaVu Sans"/>
        <family val="2"/>
      </rPr>
      <t>万円</t>
    </r>
    <r>
      <rPr>
        <u val="single"/>
        <sz val="11"/>
        <rFont val="ＭＳ Ｐゴシック"/>
        <family val="3"/>
      </rPr>
      <t>×</t>
    </r>
    <r>
      <rPr>
        <u val="single"/>
        <sz val="11"/>
        <rFont val="DejaVu Sans"/>
        <family val="2"/>
      </rPr>
      <t>被保険者数）＋</t>
    </r>
    <r>
      <rPr>
        <u val="single"/>
        <sz val="11"/>
        <rFont val="ＭＳ Ｐゴシック"/>
        <family val="3"/>
      </rPr>
      <t>10</t>
    </r>
    <r>
      <rPr>
        <u val="single"/>
        <sz val="11"/>
        <rFont val="DejaVu Sans"/>
        <family val="2"/>
      </rPr>
      <t>万円</t>
    </r>
    <r>
      <rPr>
        <u val="single"/>
        <sz val="11"/>
        <rFont val="ＭＳ Ｐゴシック"/>
        <family val="3"/>
      </rPr>
      <t>×</t>
    </r>
    <r>
      <rPr>
        <u val="single"/>
        <sz val="11"/>
        <rFont val="DejaVu Sans"/>
        <family val="2"/>
      </rPr>
      <t>（給与所得者等の数</t>
    </r>
    <r>
      <rPr>
        <u val="single"/>
        <sz val="11"/>
        <rFont val="ＭＳ Ｐゴシック"/>
        <family val="3"/>
      </rPr>
      <t>-1</t>
    </r>
    <r>
      <rPr>
        <u val="single"/>
        <sz val="11"/>
        <rFont val="DejaVu Sans"/>
        <family val="2"/>
      </rPr>
      <t>）以下</t>
    </r>
  </si>
  <si>
    <r>
      <rPr>
        <sz val="11"/>
        <rFont val="DejaVu Sans"/>
        <family val="2"/>
      </rPr>
      <t>世帯主と被保険者及び特定同一世帯所属者の合計所得が
　　　　　　　　　　　　　</t>
    </r>
    <r>
      <rPr>
        <u val="single"/>
        <sz val="11"/>
        <rFont val="ＭＳ Ｐゴシック"/>
        <family val="3"/>
      </rPr>
      <t>43</t>
    </r>
    <r>
      <rPr>
        <u val="single"/>
        <sz val="11"/>
        <rFont val="DejaVu Sans"/>
        <family val="2"/>
      </rPr>
      <t>万円＋（</t>
    </r>
    <r>
      <rPr>
        <u val="single"/>
        <sz val="11"/>
        <rFont val="ＭＳ Ｐゴシック"/>
        <family val="3"/>
      </rPr>
      <t>53.5</t>
    </r>
    <r>
      <rPr>
        <u val="single"/>
        <sz val="11"/>
        <rFont val="DejaVu Sans"/>
        <family val="2"/>
      </rPr>
      <t>万円</t>
    </r>
    <r>
      <rPr>
        <u val="single"/>
        <sz val="11"/>
        <rFont val="ＭＳ Ｐゴシック"/>
        <family val="3"/>
      </rPr>
      <t>×</t>
    </r>
    <r>
      <rPr>
        <u val="single"/>
        <sz val="11"/>
        <rFont val="DejaVu Sans"/>
        <family val="2"/>
      </rPr>
      <t>被保険者数）＋</t>
    </r>
    <r>
      <rPr>
        <u val="single"/>
        <sz val="11"/>
        <rFont val="ＭＳ Ｐゴシック"/>
        <family val="3"/>
      </rPr>
      <t>10</t>
    </r>
    <r>
      <rPr>
        <u val="single"/>
        <sz val="11"/>
        <rFont val="DejaVu Sans"/>
        <family val="2"/>
      </rPr>
      <t>万円</t>
    </r>
    <r>
      <rPr>
        <u val="single"/>
        <sz val="11"/>
        <rFont val="ＭＳ Ｐゴシック"/>
        <family val="3"/>
      </rPr>
      <t>×</t>
    </r>
    <r>
      <rPr>
        <u val="single"/>
        <sz val="11"/>
        <rFont val="DejaVu Sans"/>
        <family val="2"/>
      </rPr>
      <t>（給与所得者等の数</t>
    </r>
    <r>
      <rPr>
        <u val="single"/>
        <sz val="11"/>
        <rFont val="ＭＳ Ｐゴシック"/>
        <family val="3"/>
      </rPr>
      <t>-1</t>
    </r>
    <r>
      <rPr>
        <u val="single"/>
        <sz val="11"/>
        <rFont val="DejaVu Sans"/>
        <family val="2"/>
      </rPr>
      <t>）以下</t>
    </r>
  </si>
  <si>
    <r>
      <rPr>
        <sz val="11"/>
        <rFont val="DejaVu Sans"/>
        <family val="2"/>
      </rPr>
      <t>〇特定同一世帯所属者とは、国民健康保険加入者が</t>
    </r>
    <r>
      <rPr>
        <sz val="11"/>
        <rFont val="ＭＳ Ｐゴシック"/>
        <family val="3"/>
      </rPr>
      <t>75</t>
    </r>
    <r>
      <rPr>
        <sz val="11"/>
        <rFont val="DejaVu Sans"/>
        <family val="2"/>
      </rPr>
      <t>歳となり、後期高齢者医療保険に加入した人で、</t>
    </r>
  </si>
  <si>
    <t>　継続して同じ世帯にいる人のことです。</t>
  </si>
  <si>
    <r>
      <rPr>
        <sz val="11"/>
        <rFont val="DejaVu Sans"/>
        <family val="2"/>
      </rPr>
      <t>〇給与所得者等の数とは、一定の給与所得者</t>
    </r>
    <r>
      <rPr>
        <sz val="11"/>
        <rFont val="ＭＳ Ｐゴシック"/>
        <family val="3"/>
      </rPr>
      <t>(</t>
    </r>
    <r>
      <rPr>
        <sz val="11"/>
        <rFont val="DejaVu Sans"/>
        <family val="2"/>
      </rPr>
      <t>給与収入</t>
    </r>
    <r>
      <rPr>
        <sz val="11"/>
        <rFont val="ＭＳ Ｐゴシック"/>
        <family val="3"/>
      </rPr>
      <t>55</t>
    </r>
    <r>
      <rPr>
        <sz val="11"/>
        <rFont val="DejaVu Sans"/>
        <family val="2"/>
      </rPr>
      <t>万円超</t>
    </r>
    <r>
      <rPr>
        <sz val="11"/>
        <rFont val="ＭＳ Ｐゴシック"/>
        <family val="3"/>
      </rPr>
      <t>)</t>
    </r>
    <r>
      <rPr>
        <sz val="11"/>
        <rFont val="DejaVu Sans"/>
        <family val="2"/>
      </rPr>
      <t>または公的年金等に係る所得を有する者</t>
    </r>
  </si>
  <si>
    <r>
      <rPr>
        <sz val="11"/>
        <rFont val="DejaVu Sans"/>
        <family val="2"/>
      </rPr>
      <t>　</t>
    </r>
    <r>
      <rPr>
        <sz val="11"/>
        <rFont val="ＭＳ Ｐゴシック"/>
        <family val="3"/>
      </rPr>
      <t>(</t>
    </r>
    <r>
      <rPr>
        <sz val="11"/>
        <rFont val="DejaVu Sans"/>
        <family val="2"/>
      </rPr>
      <t>公的年金等の収入金額が、</t>
    </r>
    <r>
      <rPr>
        <sz val="11"/>
        <rFont val="ＭＳ Ｐゴシック"/>
        <family val="3"/>
      </rPr>
      <t>65</t>
    </r>
    <r>
      <rPr>
        <sz val="11"/>
        <rFont val="DejaVu Sans"/>
        <family val="2"/>
      </rPr>
      <t>歳未満で</t>
    </r>
    <r>
      <rPr>
        <sz val="11"/>
        <rFont val="ＭＳ Ｐゴシック"/>
        <family val="3"/>
      </rPr>
      <t>60</t>
    </r>
    <r>
      <rPr>
        <sz val="11"/>
        <rFont val="DejaVu Sans"/>
        <family val="2"/>
      </rPr>
      <t>万円超または</t>
    </r>
    <r>
      <rPr>
        <sz val="11"/>
        <rFont val="ＭＳ Ｐゴシック"/>
        <family val="3"/>
      </rPr>
      <t>65</t>
    </r>
    <r>
      <rPr>
        <sz val="11"/>
        <rFont val="DejaVu Sans"/>
        <family val="2"/>
      </rPr>
      <t>歳以上で</t>
    </r>
    <r>
      <rPr>
        <sz val="11"/>
        <rFont val="ＭＳ Ｐゴシック"/>
        <family val="3"/>
      </rPr>
      <t>110</t>
    </r>
    <r>
      <rPr>
        <sz val="11"/>
        <rFont val="DejaVu Sans"/>
        <family val="2"/>
      </rPr>
      <t>万円超</t>
    </r>
    <r>
      <rPr>
        <sz val="11"/>
        <rFont val="ＭＳ Ｐゴシック"/>
        <family val="3"/>
      </rPr>
      <t>)</t>
    </r>
  </si>
  <si>
    <r>
      <rPr>
        <sz val="11"/>
        <rFont val="ＭＳ Ｐゴシック"/>
        <family val="3"/>
      </rPr>
      <t>※65</t>
    </r>
    <r>
      <rPr>
        <sz val="11"/>
        <rFont val="DejaVu Sans"/>
        <family val="2"/>
      </rPr>
      <t>歳以上の人は軽減判定の際に、公的年金収入から</t>
    </r>
    <r>
      <rPr>
        <sz val="11"/>
        <rFont val="ＭＳ Ｐゴシック"/>
        <family val="3"/>
      </rPr>
      <t>15</t>
    </r>
    <r>
      <rPr>
        <sz val="11"/>
        <rFont val="DejaVu Sans"/>
        <family val="2"/>
      </rPr>
      <t>万円を差し引く特別控除があります。</t>
    </r>
  </si>
  <si>
    <t>世帯主と被保険者及び特定同一世帯所属者の前年の総所得金額</t>
  </si>
  <si>
    <t>円</t>
  </si>
  <si>
    <t>被保険者数</t>
  </si>
  <si>
    <t>名</t>
  </si>
  <si>
    <t>給与所得者等の数</t>
  </si>
  <si>
    <r>
      <rPr>
        <sz val="11"/>
        <rFont val="DejaVu Sans"/>
        <family val="2"/>
      </rPr>
      <t>【</t>
    </r>
    <r>
      <rPr>
        <sz val="11"/>
        <color indexed="10"/>
        <rFont val="ＭＳ Ｐゴシック"/>
        <family val="3"/>
      </rPr>
      <t>7</t>
    </r>
    <r>
      <rPr>
        <sz val="11"/>
        <color indexed="8"/>
        <rFont val="DejaVu Sans"/>
        <family val="2"/>
      </rPr>
      <t>割軽減】</t>
    </r>
  </si>
  <si>
    <t>判定</t>
  </si>
  <si>
    <t>＞</t>
  </si>
  <si>
    <r>
      <rPr>
        <sz val="11"/>
        <rFont val="DejaVu Sans"/>
        <family val="2"/>
      </rPr>
      <t>【</t>
    </r>
    <r>
      <rPr>
        <sz val="11"/>
        <color indexed="10"/>
        <rFont val="ＭＳ Ｐゴシック"/>
        <family val="3"/>
      </rPr>
      <t>5</t>
    </r>
    <r>
      <rPr>
        <sz val="11"/>
        <color indexed="8"/>
        <rFont val="DejaVu Sans"/>
        <family val="2"/>
      </rPr>
      <t>割軽減】</t>
    </r>
  </si>
  <si>
    <r>
      <rPr>
        <sz val="11"/>
        <rFont val="DejaVu Sans"/>
        <family val="2"/>
      </rPr>
      <t>【</t>
    </r>
    <r>
      <rPr>
        <sz val="11"/>
        <color indexed="10"/>
        <rFont val="ＭＳ Ｐゴシック"/>
        <family val="3"/>
      </rPr>
      <t>2</t>
    </r>
    <r>
      <rPr>
        <sz val="11"/>
        <color indexed="8"/>
        <rFont val="DejaVu Sans"/>
        <family val="2"/>
      </rPr>
      <t>割軽減】</t>
    </r>
  </si>
  <si>
    <t>【保険料率・軽減額】</t>
  </si>
  <si>
    <t>介護納付金分</t>
  </si>
  <si>
    <t>合計</t>
  </si>
  <si>
    <t>所得割</t>
  </si>
  <si>
    <t>均等割</t>
  </si>
  <si>
    <t>平等割</t>
  </si>
  <si>
    <r>
      <rPr>
        <sz val="11"/>
        <rFont val="ＭＳ Ｐゴシック"/>
        <family val="3"/>
      </rPr>
      <t>7</t>
    </r>
    <r>
      <rPr>
        <sz val="11"/>
        <rFont val="DejaVu Sans"/>
        <family val="2"/>
      </rPr>
      <t>割軽減額</t>
    </r>
  </si>
  <si>
    <r>
      <rPr>
        <sz val="11"/>
        <rFont val="ＭＳ Ｐゴシック"/>
        <family val="3"/>
      </rPr>
      <t>5</t>
    </r>
    <r>
      <rPr>
        <sz val="11"/>
        <rFont val="DejaVu Sans"/>
        <family val="2"/>
      </rPr>
      <t>割軽減額</t>
    </r>
  </si>
  <si>
    <r>
      <rPr>
        <sz val="11"/>
        <rFont val="ＭＳ Ｐゴシック"/>
        <family val="3"/>
      </rPr>
      <t>2</t>
    </r>
    <r>
      <rPr>
        <sz val="11"/>
        <rFont val="DejaVu Sans"/>
        <family val="2"/>
      </rPr>
      <t>割軽減額</t>
    </r>
  </si>
  <si>
    <t>※</t>
  </si>
  <si>
    <t>該当の軽減額を保険料額から差し引くと軽減適用後の保険料額となります</t>
  </si>
  <si>
    <t>↓</t>
  </si>
  <si>
    <r>
      <rPr>
        <sz val="10.5"/>
        <rFont val="ＭＳ Ｐゴシック"/>
        <family val="3"/>
      </rPr>
      <t>7</t>
    </r>
    <r>
      <rPr>
        <sz val="10.5"/>
        <rFont val="DejaVu Sans"/>
        <family val="2"/>
      </rPr>
      <t>割軽減額
軽減後の額</t>
    </r>
  </si>
  <si>
    <r>
      <rPr>
        <sz val="10.5"/>
        <rFont val="ＭＳ Ｐゴシック"/>
        <family val="3"/>
      </rPr>
      <t>5</t>
    </r>
    <r>
      <rPr>
        <sz val="10.5"/>
        <rFont val="DejaVu Sans"/>
        <family val="2"/>
      </rPr>
      <t>割軽減額
軽減後の額</t>
    </r>
  </si>
  <si>
    <r>
      <rPr>
        <sz val="10.5"/>
        <rFont val="ＭＳ Ｐゴシック"/>
        <family val="3"/>
      </rPr>
      <t>2</t>
    </r>
    <r>
      <rPr>
        <sz val="10.5"/>
        <rFont val="DejaVu Sans"/>
        <family val="2"/>
      </rPr>
      <t>割軽減額
軽減後の額</t>
    </r>
  </si>
  <si>
    <t>未就学児均等割額早見表</t>
  </si>
  <si>
    <r>
      <rPr>
        <sz val="10.5"/>
        <rFont val="ＭＳ Ｐゴシック"/>
        <family val="3"/>
      </rPr>
      <t>5</t>
    </r>
    <r>
      <rPr>
        <sz val="10.5"/>
        <rFont val="DejaVu Sans"/>
        <family val="2"/>
      </rPr>
      <t>割軽減額軽減後の額</t>
    </r>
  </si>
  <si>
    <r>
      <rPr>
        <sz val="13"/>
        <color indexed="8"/>
        <rFont val="ＭＳ Ｐゴシック"/>
        <family val="3"/>
      </rPr>
      <t>0</t>
    </r>
    <r>
      <rPr>
        <sz val="13"/>
        <color indexed="8"/>
        <rFont val="DejaVu Sans"/>
        <family val="2"/>
      </rPr>
      <t>円</t>
    </r>
  </si>
  <si>
    <r>
      <rPr>
        <sz val="10.5"/>
        <rFont val="ＭＳ Ｐゴシック"/>
        <family val="3"/>
      </rPr>
      <t>8.5</t>
    </r>
    <r>
      <rPr>
        <sz val="10.5"/>
        <rFont val="DejaVu Sans"/>
        <family val="2"/>
      </rPr>
      <t>割軽減額軽減後の額</t>
    </r>
  </si>
  <si>
    <r>
      <rPr>
        <sz val="10.5"/>
        <rFont val="ＭＳ Ｐゴシック"/>
        <family val="3"/>
      </rPr>
      <t>7.5</t>
    </r>
    <r>
      <rPr>
        <sz val="10.5"/>
        <rFont val="DejaVu Sans"/>
        <family val="2"/>
      </rPr>
      <t>割軽減額軽減後の額</t>
    </r>
  </si>
  <si>
    <r>
      <rPr>
        <sz val="10.5"/>
        <rFont val="ＭＳ Ｐゴシック"/>
        <family val="3"/>
      </rPr>
      <t>6</t>
    </r>
    <r>
      <rPr>
        <sz val="10.5"/>
        <rFont val="DejaVu Sans"/>
        <family val="2"/>
      </rPr>
      <t>割軽減額軽減後の額</t>
    </r>
  </si>
  <si>
    <r>
      <rPr>
        <sz val="10"/>
        <color indexed="8"/>
        <rFont val="ＭＳ Ｐゴシック"/>
        <family val="3"/>
      </rPr>
      <t>○世帯内の加入者ごと総所得金額、年度内の加入月数を</t>
    </r>
    <r>
      <rPr>
        <b/>
        <sz val="10"/>
        <color indexed="10"/>
        <rFont val="ＭＳ Ｐゴシック"/>
        <family val="3"/>
      </rPr>
      <t>黄色枠内</t>
    </r>
    <r>
      <rPr>
        <sz val="10"/>
        <color indexed="8"/>
        <rFont val="ＭＳ Ｐゴシック"/>
        <family val="3"/>
      </rPr>
      <t>に入力してください。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</si>
</sst>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円&quot;"/>
  </numFmts>
  <fonts count="72">
    <font>
      <sz val="11"/>
      <color indexed="8"/>
      <name val="ＭＳ Ｐゴシック"/>
      <family val="3"/>
    </font>
    <font>
      <sz val="10"/>
      <name val="Arial"/>
      <family val="2"/>
    </font>
    <font>
      <sz val="16"/>
      <color indexed="8"/>
      <name val="DejaVu Sans"/>
      <family val="2"/>
    </font>
    <font>
      <sz val="20"/>
      <color indexed="8"/>
      <name val="HG丸ｺﾞｼｯｸM-PRO"/>
      <family val="3"/>
    </font>
    <font>
      <sz val="10"/>
      <color indexed="8"/>
      <name val="DejaVu Sans"/>
      <family val="2"/>
    </font>
    <font>
      <sz val="10"/>
      <color indexed="8"/>
      <name val="ＭＳ ゴシック"/>
      <family val="3"/>
    </font>
    <font>
      <sz val="9"/>
      <color indexed="8"/>
      <name val="ＭＳ Ｐゴシック"/>
      <family val="3"/>
    </font>
    <font>
      <sz val="11"/>
      <color indexed="8"/>
      <name val="DejaVu Sans"/>
      <family val="2"/>
    </font>
    <font>
      <sz val="9"/>
      <color indexed="8"/>
      <name val="DejaVu Sans"/>
      <family val="2"/>
    </font>
    <font>
      <sz val="8.5"/>
      <color indexed="8"/>
      <name val="ＭＳ Ｐゴシック"/>
      <family val="3"/>
    </font>
    <font>
      <sz val="8"/>
      <color indexed="8"/>
      <name val="DejaVu Sans"/>
      <family val="2"/>
    </font>
    <font>
      <sz val="8.5"/>
      <color indexed="8"/>
      <name val="DejaVu Sans"/>
      <family val="2"/>
    </font>
    <font>
      <sz val="10"/>
      <color indexed="8"/>
      <name val="ＭＳ Ｐゴシック"/>
      <family val="3"/>
    </font>
    <font>
      <sz val="7.5"/>
      <color indexed="8"/>
      <name val="DejaVu Sans"/>
      <family val="2"/>
    </font>
    <font>
      <sz val="8"/>
      <color indexed="10"/>
      <name val="ＭＳ Ｐゴシック"/>
      <family val="3"/>
    </font>
    <font>
      <sz val="8"/>
      <color indexed="10"/>
      <name val="DejaVu Sans"/>
      <family val="2"/>
    </font>
    <font>
      <sz val="8"/>
      <color indexed="8"/>
      <name val="ＭＳ Ｐゴシック"/>
      <family val="3"/>
    </font>
    <font>
      <sz val="12"/>
      <color indexed="8"/>
      <name val="ＭＳ Ｐゴシック"/>
      <family val="3"/>
    </font>
    <font>
      <sz val="11"/>
      <name val="ＭＳ Ｐゴシック"/>
      <family val="3"/>
    </font>
    <font>
      <sz val="12"/>
      <name val="DejaVu Sans"/>
      <family val="2"/>
    </font>
    <font>
      <sz val="12"/>
      <name val="ＭＳ Ｐゴシック"/>
      <family val="3"/>
    </font>
    <font>
      <sz val="11"/>
      <name val="DejaVu Sans"/>
      <family val="2"/>
    </font>
    <font>
      <u val="single"/>
      <sz val="11"/>
      <name val="DejaVu Sans"/>
      <family val="2"/>
    </font>
    <font>
      <u val="single"/>
      <sz val="11"/>
      <name val="ＭＳ Ｐゴシック"/>
      <family val="3"/>
    </font>
    <font>
      <b/>
      <sz val="14"/>
      <color indexed="10"/>
      <name val="ＭＳ Ｐゴシック"/>
      <family val="3"/>
    </font>
    <font>
      <sz val="10"/>
      <name val="DejaVu Sans"/>
      <family val="2"/>
    </font>
    <font>
      <sz val="11"/>
      <color indexed="10"/>
      <name val="ＭＳ Ｐゴシック"/>
      <family val="3"/>
    </font>
    <font>
      <sz val="8"/>
      <name val="ＭＳ Ｐゴシック"/>
      <family val="3"/>
    </font>
    <font>
      <b/>
      <sz val="11"/>
      <name val="DejaVu Sans"/>
      <family val="2"/>
    </font>
    <font>
      <b/>
      <sz val="12"/>
      <color indexed="8"/>
      <name val="ＭＳ Ｐゴシック"/>
      <family val="3"/>
    </font>
    <font>
      <b/>
      <sz val="11"/>
      <name val="ＭＳ Ｐゴシック"/>
      <family val="3"/>
    </font>
    <font>
      <sz val="13"/>
      <color indexed="8"/>
      <name val="ＭＳ Ｐゴシック"/>
      <family val="3"/>
    </font>
    <font>
      <sz val="10.5"/>
      <name val="ＭＳ Ｐゴシック"/>
      <family val="3"/>
    </font>
    <font>
      <sz val="10.5"/>
      <name val="DejaVu Sans"/>
      <family val="2"/>
    </font>
    <font>
      <sz val="13"/>
      <color indexed="8"/>
      <name val="DejaVu Sans"/>
      <family val="2"/>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thin"/>
      <right style="thin"/>
      <top style="thin"/>
      <bottom style="thin"/>
    </border>
    <border>
      <left>
        <color indexed="63"/>
      </left>
      <right>
        <color indexed="63"/>
      </right>
      <top>
        <color indexed="63"/>
      </top>
      <bottom style="medium">
        <color indexed="8"/>
      </bottom>
    </border>
    <border>
      <left style="thin">
        <color indexed="8"/>
      </left>
      <right style="medium">
        <color indexed="8"/>
      </right>
      <top>
        <color indexed="63"/>
      </top>
      <bottom>
        <color indexed="63"/>
      </bottom>
    </border>
    <border>
      <left style="medium">
        <color indexed="8"/>
      </left>
      <right>
        <color indexed="63"/>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8" fillId="0" borderId="0">
      <alignment vertical="center"/>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180">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Border="1" applyAlignment="1">
      <alignment vertical="center"/>
    </xf>
    <xf numFmtId="0" fontId="6" fillId="0" borderId="0" xfId="0" applyFont="1" applyAlignment="1">
      <alignment horizontal="left" vertical="top"/>
    </xf>
    <xf numFmtId="0" fontId="0" fillId="0" borderId="11" xfId="0" applyFont="1" applyBorder="1" applyAlignment="1">
      <alignment vertical="center"/>
    </xf>
    <xf numFmtId="0" fontId="0" fillId="0" borderId="11" xfId="0" applyFont="1" applyBorder="1" applyAlignment="1">
      <alignment/>
    </xf>
    <xf numFmtId="0" fontId="0" fillId="0" borderId="11" xfId="0" applyBorder="1" applyAlignment="1">
      <alignment/>
    </xf>
    <xf numFmtId="0" fontId="0" fillId="0" borderId="11" xfId="0" applyBorder="1" applyAlignment="1">
      <alignment vertical="center"/>
    </xf>
    <xf numFmtId="0" fontId="7"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ill="1" applyBorder="1" applyAlignment="1">
      <alignment vertical="center"/>
    </xf>
    <xf numFmtId="0" fontId="7" fillId="0" borderId="0" xfId="0" applyFont="1" applyAlignment="1">
      <alignment vertical="center"/>
    </xf>
    <xf numFmtId="0" fontId="0" fillId="33" borderId="0" xfId="0" applyFont="1" applyFill="1" applyBorder="1" applyAlignment="1" applyProtection="1">
      <alignment horizontal="right" vertical="center"/>
      <protection/>
    </xf>
    <xf numFmtId="0" fontId="6" fillId="0" borderId="0" xfId="0" applyFont="1" applyAlignment="1">
      <alignment vertical="center"/>
    </xf>
    <xf numFmtId="0" fontId="0" fillId="0" borderId="0" xfId="0" applyBorder="1" applyAlignment="1">
      <alignment vertical="center"/>
    </xf>
    <xf numFmtId="0" fontId="9" fillId="0" borderId="0" xfId="0" applyFont="1" applyAlignment="1">
      <alignment vertical="top" textRotation="255" wrapText="1"/>
    </xf>
    <xf numFmtId="0" fontId="0" fillId="0" borderId="0" xfId="0" applyFont="1" applyAlignment="1">
      <alignment vertical="center" shrinkToFit="1"/>
    </xf>
    <xf numFmtId="0" fontId="0" fillId="0" borderId="0" xfId="0" applyBorder="1" applyAlignment="1">
      <alignment horizontal="center" vertical="center" shrinkToFit="1"/>
    </xf>
    <xf numFmtId="0" fontId="0" fillId="0" borderId="12" xfId="0" applyBorder="1" applyAlignment="1">
      <alignment vertical="center"/>
    </xf>
    <xf numFmtId="0" fontId="7" fillId="0" borderId="0" xfId="0" applyFont="1" applyAlignment="1">
      <alignment vertical="center" shrinkToFit="1"/>
    </xf>
    <xf numFmtId="0" fontId="7" fillId="0" borderId="0" xfId="0" applyFont="1" applyBorder="1" applyAlignment="1">
      <alignment vertical="center" shrinkToFit="1"/>
    </xf>
    <xf numFmtId="0" fontId="0" fillId="0" borderId="0" xfId="0" applyFont="1" applyBorder="1" applyAlignment="1" applyProtection="1">
      <alignment horizontal="center" vertical="center" shrinkToFit="1"/>
      <protection/>
    </xf>
    <xf numFmtId="0" fontId="0" fillId="0" borderId="13" xfId="0" applyFont="1" applyBorder="1" applyAlignment="1" applyProtection="1">
      <alignment vertical="center" shrinkToFit="1"/>
      <protection/>
    </xf>
    <xf numFmtId="0" fontId="0" fillId="0" borderId="0" xfId="0" applyFont="1" applyBorder="1" applyAlignment="1">
      <alignment horizontal="center" vertical="center" shrinkToFit="1"/>
    </xf>
    <xf numFmtId="0" fontId="9" fillId="0" borderId="0" xfId="0" applyFont="1" applyAlignment="1">
      <alignment vertical="center" shrinkToFit="1"/>
    </xf>
    <xf numFmtId="0" fontId="7" fillId="0" borderId="0" xfId="0" applyFont="1" applyAlignment="1">
      <alignment horizontal="right" vertical="center"/>
    </xf>
    <xf numFmtId="0" fontId="12" fillId="0" borderId="0" xfId="0" applyFont="1" applyBorder="1" applyAlignment="1">
      <alignment horizontal="center" vertical="center"/>
    </xf>
    <xf numFmtId="0" fontId="0" fillId="0" borderId="13" xfId="0" applyFont="1" applyBorder="1" applyAlignment="1">
      <alignment vertical="center"/>
    </xf>
    <xf numFmtId="0" fontId="6" fillId="0" borderId="0" xfId="0" applyFont="1" applyAlignment="1">
      <alignment horizontal="center" vertical="top" textRotation="255" wrapText="1"/>
    </xf>
    <xf numFmtId="0" fontId="6" fillId="0" borderId="0" xfId="0" applyFont="1" applyAlignment="1">
      <alignment horizontal="center" vertical="top"/>
    </xf>
    <xf numFmtId="0" fontId="0" fillId="0" borderId="0" xfId="0" applyAlignment="1">
      <alignment vertical="top"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Border="1" applyAlignment="1">
      <alignment vertical="center"/>
    </xf>
    <xf numFmtId="0" fontId="16" fillId="0" borderId="0" xfId="0" applyFont="1" applyAlignment="1">
      <alignment vertical="top" wrapText="1"/>
    </xf>
    <xf numFmtId="0" fontId="6" fillId="0" borderId="0" xfId="0" applyFont="1" applyAlignment="1">
      <alignment vertical="top"/>
    </xf>
    <xf numFmtId="0" fontId="16" fillId="0" borderId="0" xfId="0" applyFont="1" applyBorder="1" applyAlignment="1">
      <alignment vertical="center" wrapText="1"/>
    </xf>
    <xf numFmtId="0" fontId="0" fillId="0" borderId="0" xfId="0" applyFont="1" applyBorder="1" applyAlignment="1">
      <alignment vertical="center" shrinkToFit="1"/>
    </xf>
    <xf numFmtId="0" fontId="0" fillId="0" borderId="0" xfId="0" applyAlignment="1">
      <alignment horizontal="center" vertical="top" textRotation="255" wrapText="1"/>
    </xf>
    <xf numFmtId="0" fontId="8" fillId="0" borderId="0" xfId="0" applyFont="1" applyBorder="1" applyAlignment="1">
      <alignment vertical="center"/>
    </xf>
    <xf numFmtId="0" fontId="0" fillId="0" borderId="17" xfId="0" applyFont="1" applyBorder="1" applyAlignment="1">
      <alignment vertical="center"/>
    </xf>
    <xf numFmtId="0" fontId="12" fillId="0" borderId="0" xfId="0" applyFont="1" applyBorder="1" applyAlignment="1">
      <alignment vertical="center"/>
    </xf>
    <xf numFmtId="0" fontId="0" fillId="0" borderId="18" xfId="0" applyFont="1" applyBorder="1" applyAlignment="1">
      <alignment vertical="center"/>
    </xf>
    <xf numFmtId="3" fontId="0" fillId="0" borderId="0"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xf>
    <xf numFmtId="0" fontId="0" fillId="0" borderId="0" xfId="0" applyBorder="1" applyAlignment="1">
      <alignment/>
    </xf>
    <xf numFmtId="0" fontId="12" fillId="0" borderId="0" xfId="0" applyFont="1" applyBorder="1" applyAlignment="1">
      <alignment vertical="center" shrinkToFit="1"/>
    </xf>
    <xf numFmtId="0" fontId="12" fillId="0" borderId="0" xfId="0" applyFont="1" applyAlignment="1">
      <alignment vertical="center" shrinkToFit="1"/>
    </xf>
    <xf numFmtId="176" fontId="17" fillId="0" borderId="0" xfId="0" applyNumberFormat="1" applyFont="1" applyBorder="1" applyAlignment="1">
      <alignment vertical="center" shrinkToFit="1"/>
    </xf>
    <xf numFmtId="0" fontId="7"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12" fillId="0" borderId="17" xfId="0" applyFont="1" applyBorder="1" applyAlignment="1">
      <alignment vertical="center"/>
    </xf>
    <xf numFmtId="0" fontId="18" fillId="0" borderId="0" xfId="33">
      <alignment vertical="center"/>
      <protection/>
    </xf>
    <xf numFmtId="0" fontId="20" fillId="0" borderId="0" xfId="33" applyFont="1" applyAlignment="1">
      <alignment horizontal="center" vertical="center"/>
      <protection/>
    </xf>
    <xf numFmtId="0" fontId="21" fillId="0" borderId="0" xfId="33" applyFont="1">
      <alignment vertical="center"/>
      <protection/>
    </xf>
    <xf numFmtId="0" fontId="18" fillId="0" borderId="0" xfId="33" applyBorder="1" applyAlignment="1">
      <alignment vertical="center"/>
      <protection/>
    </xf>
    <xf numFmtId="0" fontId="21" fillId="0" borderId="19" xfId="33" applyFont="1" applyBorder="1" applyAlignment="1">
      <alignment vertical="center"/>
      <protection/>
    </xf>
    <xf numFmtId="0" fontId="18" fillId="0" borderId="20" xfId="33" applyBorder="1" applyAlignment="1">
      <alignment vertical="center"/>
      <protection/>
    </xf>
    <xf numFmtId="0" fontId="21" fillId="34" borderId="21" xfId="33" applyFont="1" applyFill="1" applyBorder="1">
      <alignment vertical="center"/>
      <protection/>
    </xf>
    <xf numFmtId="0" fontId="21" fillId="34" borderId="22" xfId="33" applyFont="1" applyFill="1" applyBorder="1">
      <alignment vertical="center"/>
      <protection/>
    </xf>
    <xf numFmtId="0" fontId="21" fillId="34" borderId="23" xfId="33" applyFont="1" applyFill="1" applyBorder="1">
      <alignment vertical="center"/>
      <protection/>
    </xf>
    <xf numFmtId="0" fontId="21" fillId="0" borderId="0" xfId="33" applyFont="1" applyBorder="1" applyAlignment="1">
      <alignment horizontal="center" vertical="center"/>
      <protection/>
    </xf>
    <xf numFmtId="0" fontId="27" fillId="0" borderId="0" xfId="33" applyFont="1" applyBorder="1" applyAlignment="1">
      <alignment wrapText="1"/>
      <protection/>
    </xf>
    <xf numFmtId="0" fontId="18" fillId="0" borderId="0" xfId="33" applyFont="1" applyBorder="1" applyAlignment="1">
      <alignment vertical="center" wrapText="1"/>
      <protection/>
    </xf>
    <xf numFmtId="0" fontId="18" fillId="0" borderId="0" xfId="33" applyAlignment="1">
      <alignment vertical="center"/>
      <protection/>
    </xf>
    <xf numFmtId="0" fontId="7" fillId="0" borderId="13" xfId="0" applyFont="1" applyBorder="1" applyAlignment="1" applyProtection="1">
      <alignment horizontal="center" vertical="center"/>
      <protection/>
    </xf>
    <xf numFmtId="3" fontId="18" fillId="0" borderId="13" xfId="33" applyNumberFormat="1" applyFont="1" applyBorder="1" applyAlignment="1">
      <alignment horizontal="center" vertical="center"/>
      <protection/>
    </xf>
    <xf numFmtId="0" fontId="18" fillId="34" borderId="24" xfId="33" applyFill="1" applyBorder="1" applyAlignment="1">
      <alignment horizontal="center" vertical="center"/>
      <protection/>
    </xf>
    <xf numFmtId="0" fontId="21" fillId="0" borderId="0" xfId="33" applyFont="1" applyAlignment="1">
      <alignment horizontal="center" vertical="center"/>
      <protection/>
    </xf>
    <xf numFmtId="0" fontId="28" fillId="0" borderId="0" xfId="33" applyFont="1" applyAlignment="1">
      <alignment horizontal="center" vertical="center"/>
      <protection/>
    </xf>
    <xf numFmtId="0" fontId="0" fillId="0" borderId="0" xfId="0" applyFont="1" applyBorder="1" applyAlignment="1" applyProtection="1">
      <alignment vertical="center"/>
      <protection/>
    </xf>
    <xf numFmtId="0" fontId="18" fillId="0" borderId="25" xfId="33" applyBorder="1">
      <alignment vertical="center"/>
      <protection/>
    </xf>
    <xf numFmtId="0" fontId="18" fillId="0" borderId="0" xfId="33" applyAlignment="1">
      <alignment horizontal="center" vertical="center"/>
      <protection/>
    </xf>
    <xf numFmtId="0" fontId="0" fillId="0" borderId="0" xfId="0" applyFont="1" applyBorder="1" applyAlignment="1" applyProtection="1">
      <alignment horizontal="center" vertical="center"/>
      <protection/>
    </xf>
    <xf numFmtId="3" fontId="18" fillId="0" borderId="0" xfId="33" applyNumberFormat="1" applyBorder="1" applyAlignment="1">
      <alignment horizontal="center" vertical="center"/>
      <protection/>
    </xf>
    <xf numFmtId="0" fontId="30" fillId="0" borderId="0" xfId="33" applyFont="1">
      <alignment vertical="center"/>
      <protection/>
    </xf>
    <xf numFmtId="0" fontId="18" fillId="0" borderId="0" xfId="0" applyFont="1" applyBorder="1" applyAlignment="1" applyProtection="1">
      <alignment horizontal="center" vertical="center"/>
      <protection/>
    </xf>
    <xf numFmtId="0" fontId="29" fillId="0" borderId="0" xfId="33" applyFont="1" applyBorder="1" applyAlignment="1">
      <alignment horizontal="center" vertical="center"/>
      <protection/>
    </xf>
    <xf numFmtId="0" fontId="7" fillId="0" borderId="0" xfId="0" applyFont="1" applyBorder="1" applyAlignment="1" applyProtection="1">
      <alignment horizontal="center" vertical="center"/>
      <protection/>
    </xf>
    <xf numFmtId="3" fontId="18" fillId="0" borderId="0" xfId="33" applyNumberFormat="1" applyFont="1" applyBorder="1" applyAlignment="1">
      <alignment horizontal="center" vertical="center"/>
      <protection/>
    </xf>
    <xf numFmtId="3" fontId="18" fillId="34" borderId="24" xfId="33" applyNumberFormat="1" applyFill="1" applyBorder="1" applyAlignment="1">
      <alignment horizontal="center" vertical="center"/>
      <protection/>
    </xf>
    <xf numFmtId="0" fontId="18" fillId="0" borderId="0" xfId="33" applyFont="1" applyBorder="1" applyAlignment="1">
      <alignment horizontal="center" vertical="center"/>
      <protection/>
    </xf>
    <xf numFmtId="0" fontId="28" fillId="0" borderId="0" xfId="33" applyFont="1">
      <alignment vertical="center"/>
      <protection/>
    </xf>
    <xf numFmtId="0" fontId="0" fillId="0" borderId="26" xfId="0" applyFont="1" applyBorder="1" applyAlignment="1" applyProtection="1">
      <alignment vertical="center"/>
      <protection/>
    </xf>
    <xf numFmtId="0" fontId="18" fillId="0" borderId="0" xfId="33" applyBorder="1">
      <alignment vertical="center"/>
      <protection/>
    </xf>
    <xf numFmtId="0" fontId="0" fillId="0" borderId="0" xfId="0" applyFont="1" applyBorder="1" applyAlignment="1">
      <alignment horizontal="center" vertical="center"/>
    </xf>
    <xf numFmtId="0" fontId="7" fillId="0" borderId="0" xfId="0" applyFont="1" applyBorder="1" applyAlignment="1">
      <alignment vertical="center"/>
    </xf>
    <xf numFmtId="0" fontId="0" fillId="0" borderId="27" xfId="0" applyFont="1" applyBorder="1" applyAlignment="1">
      <alignment vertical="center"/>
    </xf>
    <xf numFmtId="177" fontId="17" fillId="0" borderId="27" xfId="0" applyNumberFormat="1" applyFont="1" applyBorder="1" applyAlignment="1">
      <alignment vertical="center"/>
    </xf>
    <xf numFmtId="0" fontId="0" fillId="0" borderId="0" xfId="0" applyFont="1" applyBorder="1" applyAlignment="1">
      <alignment vertical="center"/>
    </xf>
    <xf numFmtId="177" fontId="17" fillId="0" borderId="0" xfId="0" applyNumberFormat="1" applyFont="1" applyBorder="1" applyAlignment="1">
      <alignment vertical="center"/>
    </xf>
    <xf numFmtId="0" fontId="2" fillId="0" borderId="0" xfId="0" applyFont="1" applyBorder="1" applyAlignment="1">
      <alignment horizontal="center" vertical="center"/>
    </xf>
    <xf numFmtId="0" fontId="7" fillId="0" borderId="15" xfId="0" applyFont="1" applyBorder="1" applyAlignment="1">
      <alignment horizontal="center" vertical="center" shrinkToFit="1"/>
    </xf>
    <xf numFmtId="0" fontId="7" fillId="0" borderId="15" xfId="0" applyFont="1" applyBorder="1" applyAlignment="1">
      <alignment horizontal="center" vertical="center"/>
    </xf>
    <xf numFmtId="0" fontId="7" fillId="33" borderId="0" xfId="0" applyFont="1" applyFill="1" applyBorder="1" applyAlignment="1">
      <alignment horizontal="center" vertical="center"/>
    </xf>
    <xf numFmtId="0" fontId="0" fillId="34" borderId="24" xfId="0" applyFont="1" applyFill="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lignment horizontal="center" vertical="center" shrinkToFit="1"/>
    </xf>
    <xf numFmtId="0" fontId="8" fillId="0" borderId="15" xfId="0" applyFont="1" applyBorder="1" applyAlignment="1">
      <alignment horizontal="center" vertical="center"/>
    </xf>
    <xf numFmtId="0" fontId="4" fillId="0" borderId="15" xfId="0" applyFont="1" applyBorder="1" applyAlignment="1">
      <alignment horizontal="center" vertical="center" shrinkToFit="1"/>
    </xf>
    <xf numFmtId="0" fontId="10" fillId="0" borderId="13" xfId="0" applyFont="1" applyBorder="1" applyAlignment="1">
      <alignment horizontal="center" vertical="center" shrinkToFit="1"/>
    </xf>
    <xf numFmtId="0" fontId="11" fillId="0" borderId="12" xfId="0" applyFont="1" applyBorder="1" applyAlignment="1">
      <alignment horizontal="center" vertical="center" shrinkToFit="1"/>
    </xf>
    <xf numFmtId="176" fontId="0" fillId="0" borderId="24" xfId="0" applyNumberFormat="1" applyFont="1" applyBorder="1" applyAlignment="1">
      <alignment horizontal="center" vertical="center" shrinkToFit="1"/>
    </xf>
    <xf numFmtId="10" fontId="0" fillId="0" borderId="24" xfId="0" applyNumberFormat="1" applyFont="1" applyBorder="1" applyAlignment="1">
      <alignment horizontal="center" vertical="center" shrinkToFit="1"/>
    </xf>
    <xf numFmtId="0" fontId="7" fillId="0" borderId="17" xfId="0" applyFont="1" applyBorder="1" applyAlignment="1">
      <alignment vertical="center"/>
    </xf>
    <xf numFmtId="0" fontId="0" fillId="0" borderId="0" xfId="0" applyFont="1" applyBorder="1" applyAlignment="1" applyProtection="1">
      <alignment horizontal="center" vertical="center" shrinkToFit="1"/>
      <protection/>
    </xf>
    <xf numFmtId="0" fontId="0" fillId="0" borderId="17" xfId="0" applyFont="1" applyBorder="1" applyAlignment="1">
      <alignment horizontal="center" vertical="center"/>
    </xf>
    <xf numFmtId="0" fontId="12" fillId="0" borderId="17" xfId="0" applyFont="1" applyBorder="1" applyAlignment="1">
      <alignment horizontal="center" vertical="center"/>
    </xf>
    <xf numFmtId="0" fontId="8" fillId="0" borderId="0" xfId="0" applyFont="1" applyBorder="1" applyAlignment="1">
      <alignment horizontal="center" vertical="top" wrapText="1"/>
    </xf>
    <xf numFmtId="0" fontId="13" fillId="0" borderId="0" xfId="0" applyFont="1" applyBorder="1" applyAlignment="1">
      <alignment horizontal="center" vertical="top" wrapText="1"/>
    </xf>
    <xf numFmtId="0" fontId="8" fillId="0" borderId="28" xfId="0" applyFont="1" applyBorder="1" applyAlignment="1">
      <alignment horizontal="center" vertical="center" wrapText="1"/>
    </xf>
    <xf numFmtId="176" fontId="0" fillId="0" borderId="29" xfId="0" applyNumberFormat="1" applyFont="1" applyBorder="1" applyAlignment="1">
      <alignment horizontal="center" vertical="center" shrinkToFit="1"/>
    </xf>
    <xf numFmtId="0" fontId="10" fillId="0" borderId="30" xfId="0" applyFont="1" applyBorder="1" applyAlignment="1">
      <alignment horizontal="center" vertical="center" shrinkToFit="1"/>
    </xf>
    <xf numFmtId="0" fontId="7" fillId="0" borderId="19" xfId="0" applyFont="1" applyBorder="1" applyAlignment="1">
      <alignment horizontal="center" vertical="center" shrinkToFit="1"/>
    </xf>
    <xf numFmtId="0" fontId="4"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17" xfId="0" applyFont="1" applyBorder="1" applyAlignment="1">
      <alignment horizontal="center" vertical="center" shrinkToFit="1"/>
    </xf>
    <xf numFmtId="3" fontId="0" fillId="34" borderId="24" xfId="0" applyNumberFormat="1" applyFont="1" applyFill="1" applyBorder="1" applyAlignment="1">
      <alignment horizontal="center" vertical="center"/>
    </xf>
    <xf numFmtId="0" fontId="0" fillId="0" borderId="24" xfId="0" applyFont="1" applyBorder="1" applyAlignment="1" applyProtection="1">
      <alignment horizontal="center" vertical="center"/>
      <protection/>
    </xf>
    <xf numFmtId="3" fontId="0" fillId="0" borderId="24" xfId="0" applyNumberFormat="1" applyFont="1" applyBorder="1" applyAlignment="1">
      <alignment horizontal="center" vertical="center"/>
    </xf>
    <xf numFmtId="0" fontId="4" fillId="0" borderId="0" xfId="0" applyFont="1" applyBorder="1" applyAlignment="1">
      <alignment horizontal="center" vertical="center" shrinkToFit="1"/>
    </xf>
    <xf numFmtId="3" fontId="0" fillId="0" borderId="31" xfId="0" applyNumberFormat="1" applyFont="1" applyBorder="1" applyAlignment="1">
      <alignment horizontal="center" vertical="center"/>
    </xf>
    <xf numFmtId="176" fontId="17" fillId="0" borderId="29" xfId="0" applyNumberFormat="1" applyFont="1" applyBorder="1" applyAlignment="1">
      <alignment horizontal="center" vertical="center" shrinkToFit="1"/>
    </xf>
    <xf numFmtId="0" fontId="7" fillId="0" borderId="0" xfId="0" applyFont="1" applyBorder="1" applyAlignment="1">
      <alignment horizontal="center" vertical="center"/>
    </xf>
    <xf numFmtId="0" fontId="10" fillId="0" borderId="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4" xfId="0" applyFont="1" applyBorder="1" applyAlignment="1">
      <alignment horizontal="center" vertical="center"/>
    </xf>
    <xf numFmtId="0" fontId="0" fillId="0" borderId="12" xfId="0" applyFont="1" applyBorder="1" applyAlignment="1">
      <alignment horizontal="center" vertical="center"/>
    </xf>
    <xf numFmtId="0" fontId="7" fillId="0" borderId="33" xfId="0" applyFont="1" applyBorder="1" applyAlignment="1" applyProtection="1">
      <alignment horizontal="center" vertical="center" shrinkToFit="1"/>
      <protection/>
    </xf>
    <xf numFmtId="0" fontId="0" fillId="0" borderId="29" xfId="0" applyFont="1" applyBorder="1" applyAlignment="1" applyProtection="1">
      <alignment horizontal="center" vertical="center"/>
      <protection/>
    </xf>
    <xf numFmtId="0" fontId="19" fillId="0" borderId="0" xfId="33" applyFont="1" applyBorder="1" applyAlignment="1">
      <alignment horizontal="center" vertical="center"/>
      <protection/>
    </xf>
    <xf numFmtId="0" fontId="21" fillId="0" borderId="24" xfId="33" applyFont="1" applyBorder="1" applyAlignment="1">
      <alignment horizontal="left" vertical="center" wrapText="1"/>
      <protection/>
    </xf>
    <xf numFmtId="0" fontId="21" fillId="0" borderId="24" xfId="33" applyFont="1" applyBorder="1" applyAlignment="1">
      <alignment horizontal="center" vertical="center" wrapText="1"/>
      <protection/>
    </xf>
    <xf numFmtId="0" fontId="24" fillId="0" borderId="28" xfId="33" applyFont="1" applyBorder="1" applyAlignment="1">
      <alignment vertical="center"/>
      <protection/>
    </xf>
    <xf numFmtId="0" fontId="25" fillId="0" borderId="28" xfId="33" applyFont="1" applyBorder="1" applyAlignment="1">
      <alignment vertical="center" wrapText="1"/>
      <protection/>
    </xf>
    <xf numFmtId="0" fontId="18" fillId="34" borderId="34" xfId="0" applyFont="1" applyFill="1" applyBorder="1" applyAlignment="1" applyProtection="1">
      <alignment horizontal="right" vertical="center"/>
      <protection/>
    </xf>
    <xf numFmtId="0" fontId="21" fillId="0" borderId="28" xfId="33" applyFont="1" applyBorder="1" applyAlignment="1">
      <alignment vertical="center"/>
      <protection/>
    </xf>
    <xf numFmtId="0" fontId="18" fillId="34" borderId="35" xfId="33" applyFill="1" applyBorder="1" applyAlignment="1">
      <alignment horizontal="right" vertical="center"/>
      <protection/>
    </xf>
    <xf numFmtId="0" fontId="18" fillId="34" borderId="36" xfId="33" applyFill="1" applyBorder="1" applyAlignment="1">
      <alignment horizontal="right" vertical="center"/>
      <protection/>
    </xf>
    <xf numFmtId="0" fontId="21" fillId="0" borderId="0" xfId="33" applyFont="1" applyBorder="1" applyAlignment="1">
      <alignment horizontal="center" vertical="center"/>
      <protection/>
    </xf>
    <xf numFmtId="0" fontId="21" fillId="0" borderId="32" xfId="33" applyFont="1" applyBorder="1" applyAlignment="1">
      <alignment horizontal="center" vertical="center" wrapText="1"/>
      <protection/>
    </xf>
    <xf numFmtId="0" fontId="18" fillId="0" borderId="0" xfId="33" applyBorder="1" applyAlignment="1">
      <alignment horizontal="center" vertical="center"/>
      <protection/>
    </xf>
    <xf numFmtId="0" fontId="18" fillId="0" borderId="24" xfId="0" applyFont="1" applyBorder="1" applyAlignment="1" applyProtection="1">
      <alignment horizontal="center" vertical="center"/>
      <protection/>
    </xf>
    <xf numFmtId="0" fontId="18" fillId="34" borderId="29" xfId="0" applyFont="1" applyFill="1" applyBorder="1" applyAlignment="1" applyProtection="1">
      <alignment horizontal="center" vertical="center"/>
      <protection/>
    </xf>
    <xf numFmtId="0" fontId="29" fillId="35" borderId="29" xfId="33" applyFont="1" applyFill="1" applyBorder="1" applyAlignment="1">
      <alignment horizontal="center" vertical="center"/>
      <protection/>
    </xf>
    <xf numFmtId="0" fontId="21" fillId="0" borderId="32" xfId="33" applyFont="1" applyBorder="1" applyAlignment="1">
      <alignment horizontal="center" vertical="center"/>
      <protection/>
    </xf>
    <xf numFmtId="3" fontId="18" fillId="0" borderId="24" xfId="33" applyNumberFormat="1" applyBorder="1" applyAlignment="1">
      <alignment horizontal="center" vertical="center"/>
      <protection/>
    </xf>
    <xf numFmtId="0" fontId="21" fillId="0" borderId="24" xfId="33" applyFont="1" applyBorder="1" applyAlignment="1">
      <alignment horizontal="center" vertical="center"/>
      <protection/>
    </xf>
    <xf numFmtId="0" fontId="21" fillId="0" borderId="24" xfId="0" applyFont="1" applyBorder="1" applyAlignment="1">
      <alignment horizontal="center" vertical="center" shrinkToFit="1"/>
    </xf>
    <xf numFmtId="0" fontId="21" fillId="0" borderId="24" xfId="0" applyFont="1" applyBorder="1" applyAlignment="1">
      <alignment horizontal="center" vertical="center" wrapText="1" shrinkToFit="1"/>
    </xf>
    <xf numFmtId="10" fontId="7" fillId="0" borderId="24" xfId="0" applyNumberFormat="1" applyFont="1" applyBorder="1" applyAlignment="1">
      <alignment horizontal="center" vertical="center"/>
    </xf>
    <xf numFmtId="10" fontId="31" fillId="0" borderId="24" xfId="0" applyNumberFormat="1" applyFont="1" applyBorder="1" applyAlignment="1">
      <alignment vertical="center"/>
    </xf>
    <xf numFmtId="10" fontId="31" fillId="0" borderId="37" xfId="0" applyNumberFormat="1" applyFont="1" applyBorder="1" applyAlignment="1">
      <alignment vertical="center"/>
    </xf>
    <xf numFmtId="177" fontId="31" fillId="0" borderId="24" xfId="0" applyNumberFormat="1" applyFont="1" applyBorder="1" applyAlignment="1">
      <alignment vertical="center"/>
    </xf>
    <xf numFmtId="177" fontId="31" fillId="0" borderId="38" xfId="0" applyNumberFormat="1" applyFont="1" applyBorder="1" applyAlignment="1">
      <alignment vertical="center"/>
    </xf>
    <xf numFmtId="0" fontId="7" fillId="0" borderId="37" xfId="0" applyFont="1" applyBorder="1" applyAlignment="1">
      <alignment horizontal="center" vertical="center"/>
    </xf>
    <xf numFmtId="177" fontId="31" fillId="0" borderId="37" xfId="0" applyNumberFormat="1" applyFont="1" applyBorder="1" applyAlignment="1">
      <alignment vertical="center"/>
    </xf>
    <xf numFmtId="0" fontId="18" fillId="0" borderId="39" xfId="0" applyFont="1" applyBorder="1" applyAlignment="1">
      <alignment horizontal="center" vertical="center" wrapText="1"/>
    </xf>
    <xf numFmtId="0" fontId="7" fillId="0" borderId="40" xfId="0" applyFont="1" applyBorder="1" applyAlignment="1">
      <alignment horizontal="center" vertical="center" shrinkToFit="1"/>
    </xf>
    <xf numFmtId="177" fontId="31" fillId="0" borderId="40" xfId="0" applyNumberFormat="1" applyFont="1" applyBorder="1" applyAlignment="1">
      <alignment vertical="center"/>
    </xf>
    <xf numFmtId="177" fontId="31" fillId="0" borderId="41" xfId="0" applyNumberFormat="1" applyFont="1" applyBorder="1" applyAlignment="1">
      <alignment vertical="center"/>
    </xf>
    <xf numFmtId="177" fontId="31" fillId="0" borderId="42" xfId="0" applyNumberFormat="1" applyFont="1" applyBorder="1" applyAlignment="1">
      <alignment vertical="center"/>
    </xf>
    <xf numFmtId="0" fontId="7" fillId="0" borderId="43" xfId="0" applyFont="1" applyBorder="1" applyAlignment="1">
      <alignment horizontal="center" vertical="center" shrinkToFit="1"/>
    </xf>
    <xf numFmtId="177" fontId="31" fillId="0" borderId="43" xfId="0" applyNumberFormat="1" applyFont="1" applyBorder="1" applyAlignment="1">
      <alignment vertical="center"/>
    </xf>
    <xf numFmtId="177" fontId="31" fillId="0" borderId="44" xfId="0" applyNumberFormat="1" applyFont="1" applyBorder="1" applyAlignment="1">
      <alignment vertical="center"/>
    </xf>
    <xf numFmtId="177" fontId="31" fillId="0" borderId="45" xfId="0" applyNumberFormat="1" applyFont="1" applyBorder="1" applyAlignment="1">
      <alignment vertical="center"/>
    </xf>
    <xf numFmtId="0" fontId="32" fillId="0" borderId="39" xfId="0" applyFont="1" applyBorder="1" applyAlignment="1">
      <alignment horizontal="center" vertical="center" wrapText="1"/>
    </xf>
    <xf numFmtId="177" fontId="31" fillId="0" borderId="46" xfId="0" applyNumberFormat="1" applyFont="1" applyBorder="1" applyAlignment="1">
      <alignment horizontal="right" vertical="center"/>
    </xf>
    <xf numFmtId="177" fontId="31" fillId="0" borderId="47" xfId="0" applyNumberFormat="1" applyFont="1" applyBorder="1" applyAlignment="1">
      <alignment vertical="center"/>
    </xf>
    <xf numFmtId="0" fontId="12"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61</xdr:row>
      <xdr:rowOff>0</xdr:rowOff>
    </xdr:from>
    <xdr:to>
      <xdr:col>34</xdr:col>
      <xdr:colOff>9525</xdr:colOff>
      <xdr:row>62</xdr:row>
      <xdr:rowOff>66675</xdr:rowOff>
    </xdr:to>
    <xdr:sp>
      <xdr:nvSpPr>
        <xdr:cNvPr id="1" name="CustomShape 1"/>
        <xdr:cNvSpPr>
          <a:spLocks/>
        </xdr:cNvSpPr>
      </xdr:nvSpPr>
      <xdr:spPr>
        <a:xfrm flipH="1">
          <a:off x="3457575" y="10448925"/>
          <a:ext cx="1733550" cy="257175"/>
        </a:xfrm>
        <a:custGeom>
          <a:pathLst>
            <a:path h="257175" w="1733550">
              <a:moveTo>
                <a:pt x="0" y="0"/>
              </a:moveTo>
              <a:lnTo>
                <a:pt x="8766" y="0"/>
              </a:lnTo>
              <a:lnTo>
                <a:pt x="8766" y="715"/>
              </a:lnTo>
              <a:lnTo>
                <a:pt x="6042" y="71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62</xdr:row>
      <xdr:rowOff>66675</xdr:rowOff>
    </xdr:from>
    <xdr:to>
      <xdr:col>22</xdr:col>
      <xdr:colOff>104775</xdr:colOff>
      <xdr:row>63</xdr:row>
      <xdr:rowOff>161925</xdr:rowOff>
    </xdr:to>
    <xdr:sp>
      <xdr:nvSpPr>
        <xdr:cNvPr id="2" name="Line 1"/>
        <xdr:cNvSpPr>
          <a:spLocks/>
        </xdr:cNvSpPr>
      </xdr:nvSpPr>
      <xdr:spPr>
        <a:xfrm>
          <a:off x="3457575" y="10706100"/>
          <a:ext cx="0" cy="20955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61</xdr:row>
      <xdr:rowOff>0</xdr:rowOff>
    </xdr:from>
    <xdr:to>
      <xdr:col>34</xdr:col>
      <xdr:colOff>9525</xdr:colOff>
      <xdr:row>62</xdr:row>
      <xdr:rowOff>66675</xdr:rowOff>
    </xdr:to>
    <xdr:sp>
      <xdr:nvSpPr>
        <xdr:cNvPr id="3" name="CustomShape 1"/>
        <xdr:cNvSpPr>
          <a:spLocks/>
        </xdr:cNvSpPr>
      </xdr:nvSpPr>
      <xdr:spPr>
        <a:xfrm flipH="1">
          <a:off x="3457575" y="10448925"/>
          <a:ext cx="1733550" cy="257175"/>
        </a:xfrm>
        <a:custGeom>
          <a:pathLst>
            <a:path h="257175" w="1733550">
              <a:moveTo>
                <a:pt x="0" y="0"/>
              </a:moveTo>
              <a:lnTo>
                <a:pt x="8766" y="0"/>
              </a:lnTo>
              <a:lnTo>
                <a:pt x="8766" y="715"/>
              </a:lnTo>
              <a:lnTo>
                <a:pt x="6042" y="71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62</xdr:row>
      <xdr:rowOff>66675</xdr:rowOff>
    </xdr:from>
    <xdr:to>
      <xdr:col>22</xdr:col>
      <xdr:colOff>104775</xdr:colOff>
      <xdr:row>63</xdr:row>
      <xdr:rowOff>161925</xdr:rowOff>
    </xdr:to>
    <xdr:sp>
      <xdr:nvSpPr>
        <xdr:cNvPr id="4" name="Line 1"/>
        <xdr:cNvSpPr>
          <a:spLocks/>
        </xdr:cNvSpPr>
      </xdr:nvSpPr>
      <xdr:spPr>
        <a:xfrm>
          <a:off x="3457575" y="10706100"/>
          <a:ext cx="0" cy="20955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61</xdr:row>
      <xdr:rowOff>0</xdr:rowOff>
    </xdr:from>
    <xdr:to>
      <xdr:col>34</xdr:col>
      <xdr:colOff>9525</xdr:colOff>
      <xdr:row>62</xdr:row>
      <xdr:rowOff>66675</xdr:rowOff>
    </xdr:to>
    <xdr:sp>
      <xdr:nvSpPr>
        <xdr:cNvPr id="1" name="CustomShape 1"/>
        <xdr:cNvSpPr>
          <a:spLocks/>
        </xdr:cNvSpPr>
      </xdr:nvSpPr>
      <xdr:spPr>
        <a:xfrm flipH="1">
          <a:off x="3457575" y="10448925"/>
          <a:ext cx="1733550" cy="257175"/>
        </a:xfrm>
        <a:custGeom>
          <a:pathLst>
            <a:path h="257175" w="1733550">
              <a:moveTo>
                <a:pt x="0" y="0"/>
              </a:moveTo>
              <a:lnTo>
                <a:pt x="8766" y="0"/>
              </a:lnTo>
              <a:lnTo>
                <a:pt x="8766" y="715"/>
              </a:lnTo>
              <a:lnTo>
                <a:pt x="6042" y="71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62</xdr:row>
      <xdr:rowOff>66675</xdr:rowOff>
    </xdr:from>
    <xdr:to>
      <xdr:col>22</xdr:col>
      <xdr:colOff>104775</xdr:colOff>
      <xdr:row>63</xdr:row>
      <xdr:rowOff>161925</xdr:rowOff>
    </xdr:to>
    <xdr:sp>
      <xdr:nvSpPr>
        <xdr:cNvPr id="2" name="Line 1"/>
        <xdr:cNvSpPr>
          <a:spLocks/>
        </xdr:cNvSpPr>
      </xdr:nvSpPr>
      <xdr:spPr>
        <a:xfrm>
          <a:off x="3457575" y="10706100"/>
          <a:ext cx="0" cy="20955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61</xdr:row>
      <xdr:rowOff>0</xdr:rowOff>
    </xdr:from>
    <xdr:to>
      <xdr:col>34</xdr:col>
      <xdr:colOff>9525</xdr:colOff>
      <xdr:row>62</xdr:row>
      <xdr:rowOff>66675</xdr:rowOff>
    </xdr:to>
    <xdr:sp>
      <xdr:nvSpPr>
        <xdr:cNvPr id="3" name="CustomShape 1"/>
        <xdr:cNvSpPr>
          <a:spLocks/>
        </xdr:cNvSpPr>
      </xdr:nvSpPr>
      <xdr:spPr>
        <a:xfrm flipH="1">
          <a:off x="3457575" y="10448925"/>
          <a:ext cx="1733550" cy="257175"/>
        </a:xfrm>
        <a:custGeom>
          <a:pathLst>
            <a:path h="257175" w="1733550">
              <a:moveTo>
                <a:pt x="0" y="0"/>
              </a:moveTo>
              <a:lnTo>
                <a:pt x="8766" y="0"/>
              </a:lnTo>
              <a:lnTo>
                <a:pt x="8766" y="715"/>
              </a:lnTo>
              <a:lnTo>
                <a:pt x="6042" y="71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62</xdr:row>
      <xdr:rowOff>66675</xdr:rowOff>
    </xdr:from>
    <xdr:to>
      <xdr:col>22</xdr:col>
      <xdr:colOff>104775</xdr:colOff>
      <xdr:row>63</xdr:row>
      <xdr:rowOff>161925</xdr:rowOff>
    </xdr:to>
    <xdr:sp>
      <xdr:nvSpPr>
        <xdr:cNvPr id="4" name="Line 1"/>
        <xdr:cNvSpPr>
          <a:spLocks/>
        </xdr:cNvSpPr>
      </xdr:nvSpPr>
      <xdr:spPr>
        <a:xfrm>
          <a:off x="3457575" y="10706100"/>
          <a:ext cx="0" cy="20955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AQ65"/>
  <sheetViews>
    <sheetView tabSelected="1" zoomScalePageLayoutView="0" workbookViewId="0" topLeftCell="A1">
      <selection activeCell="AS10" sqref="AS10"/>
    </sheetView>
  </sheetViews>
  <sheetFormatPr defaultColWidth="2.00390625" defaultRowHeight="13.5"/>
  <sheetData>
    <row r="1" spans="1:43" ht="20.25">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row>
    <row r="2" spans="2:43" ht="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38" ht="15" customHeight="1">
      <c r="A3" s="179" t="s">
        <v>95</v>
      </c>
      <c r="D3" s="2"/>
      <c r="E3" s="3"/>
      <c r="F3" s="3"/>
      <c r="G3" s="3"/>
      <c r="H3" s="3"/>
      <c r="I3" s="3"/>
      <c r="K3" s="3"/>
      <c r="L3" s="3"/>
      <c r="N3" s="3"/>
      <c r="O3" s="3"/>
      <c r="P3" s="3"/>
      <c r="Q3" s="3"/>
      <c r="R3" s="3"/>
      <c r="S3" s="3"/>
      <c r="T3" s="3"/>
      <c r="U3" s="3"/>
      <c r="V3" s="3"/>
      <c r="W3" s="3"/>
      <c r="X3" s="3"/>
      <c r="Y3" s="3"/>
      <c r="Z3" s="3"/>
      <c r="AA3" s="3"/>
      <c r="AB3" s="3"/>
      <c r="AC3" s="3"/>
      <c r="AD3" s="3"/>
      <c r="AE3" s="3"/>
      <c r="AF3" s="3"/>
      <c r="AG3" s="3"/>
      <c r="AH3" s="3"/>
      <c r="AI3" s="3"/>
      <c r="AJ3" s="3"/>
      <c r="AK3" s="3"/>
      <c r="AL3" s="3"/>
    </row>
    <row r="4" spans="1:38" ht="15" customHeight="1">
      <c r="A4" s="2" t="s">
        <v>2</v>
      </c>
      <c r="D4" s="2"/>
      <c r="E4" s="3"/>
      <c r="F4" s="3"/>
      <c r="G4" s="3"/>
      <c r="H4" s="3"/>
      <c r="I4" s="3"/>
      <c r="K4" s="3"/>
      <c r="L4" s="3"/>
      <c r="N4" s="3"/>
      <c r="O4" s="3"/>
      <c r="P4" s="3"/>
      <c r="Q4" s="3"/>
      <c r="R4" s="3"/>
      <c r="S4" s="3"/>
      <c r="T4" s="3"/>
      <c r="U4" s="3"/>
      <c r="V4" s="3"/>
      <c r="W4" s="3"/>
      <c r="X4" s="3"/>
      <c r="Y4" s="3"/>
      <c r="Z4" s="3"/>
      <c r="AA4" s="3"/>
      <c r="AB4" s="3"/>
      <c r="AC4" s="3"/>
      <c r="AD4" s="3"/>
      <c r="AE4" s="3"/>
      <c r="AF4" s="3"/>
      <c r="AG4" s="3"/>
      <c r="AH4" s="3"/>
      <c r="AI4" s="3"/>
      <c r="AJ4" s="3"/>
      <c r="AK4" s="3"/>
      <c r="AL4" s="3"/>
    </row>
    <row r="5" spans="1:38" ht="15" customHeight="1">
      <c r="A5" s="2" t="s">
        <v>3</v>
      </c>
      <c r="D5" s="2"/>
      <c r="E5" s="3"/>
      <c r="F5" s="3"/>
      <c r="G5" s="3"/>
      <c r="H5" s="3"/>
      <c r="I5" s="3"/>
      <c r="K5" s="3"/>
      <c r="L5" s="3"/>
      <c r="N5" s="3"/>
      <c r="O5" s="3"/>
      <c r="P5" s="3"/>
      <c r="Q5" s="3"/>
      <c r="R5" s="3"/>
      <c r="S5" s="3"/>
      <c r="T5" s="3"/>
      <c r="U5" s="3"/>
      <c r="V5" s="3"/>
      <c r="W5" s="3"/>
      <c r="X5" s="3"/>
      <c r="Y5" s="3"/>
      <c r="Z5" s="3"/>
      <c r="AA5" s="3"/>
      <c r="AB5" s="3"/>
      <c r="AC5" s="3"/>
      <c r="AD5" s="3"/>
      <c r="AE5" s="3"/>
      <c r="AF5" s="3"/>
      <c r="AG5" s="3"/>
      <c r="AH5" s="3"/>
      <c r="AI5" s="3"/>
      <c r="AJ5" s="3"/>
      <c r="AK5" s="3"/>
      <c r="AL5" s="3"/>
    </row>
    <row r="6" spans="1:38" ht="15" customHeight="1">
      <c r="A6" s="2" t="s">
        <v>4</v>
      </c>
      <c r="D6" s="2"/>
      <c r="E6" s="3"/>
      <c r="F6" s="3"/>
      <c r="G6" s="3"/>
      <c r="H6" s="3"/>
      <c r="I6" s="3"/>
      <c r="K6" s="3"/>
      <c r="L6" s="3"/>
      <c r="N6" s="3"/>
      <c r="O6" s="3"/>
      <c r="P6" s="3"/>
      <c r="Q6" s="3"/>
      <c r="R6" s="3"/>
      <c r="S6" s="3"/>
      <c r="T6" s="3"/>
      <c r="U6" s="3"/>
      <c r="V6" s="3"/>
      <c r="W6" s="3"/>
      <c r="X6" s="3"/>
      <c r="Y6" s="3"/>
      <c r="Z6" s="3"/>
      <c r="AA6" s="3"/>
      <c r="AB6" s="3"/>
      <c r="AC6" s="3"/>
      <c r="AD6" s="3"/>
      <c r="AE6" s="3"/>
      <c r="AF6" s="3"/>
      <c r="AG6" s="3"/>
      <c r="AH6" s="3"/>
      <c r="AI6" s="3"/>
      <c r="AJ6" s="3"/>
      <c r="AK6" s="3"/>
      <c r="AL6" s="3"/>
    </row>
    <row r="7" spans="1:38" ht="15" customHeight="1">
      <c r="A7" s="2" t="s">
        <v>5</v>
      </c>
      <c r="D7" s="2"/>
      <c r="E7" s="3"/>
      <c r="F7" s="3"/>
      <c r="G7" s="3"/>
      <c r="H7" s="3"/>
      <c r="I7" s="3"/>
      <c r="K7" s="3"/>
      <c r="L7" s="3"/>
      <c r="N7" s="3"/>
      <c r="O7" s="3"/>
      <c r="P7" s="3"/>
      <c r="Q7" s="3"/>
      <c r="R7" s="3"/>
      <c r="S7" s="3"/>
      <c r="T7" s="3"/>
      <c r="U7" s="3"/>
      <c r="V7" s="3"/>
      <c r="W7" s="3"/>
      <c r="X7" s="3"/>
      <c r="Y7" s="3"/>
      <c r="Z7" s="3"/>
      <c r="AA7" s="3"/>
      <c r="AB7" s="3"/>
      <c r="AC7" s="3"/>
      <c r="AD7" s="3"/>
      <c r="AE7" s="3"/>
      <c r="AF7" s="3"/>
      <c r="AG7" s="3"/>
      <c r="AH7" s="3"/>
      <c r="AI7" s="3"/>
      <c r="AJ7" s="3"/>
      <c r="AK7" s="3"/>
      <c r="AL7" s="3"/>
    </row>
    <row r="8" spans="1:38" ht="15" customHeight="1">
      <c r="A8" s="2" t="s">
        <v>6</v>
      </c>
      <c r="D8" s="2"/>
      <c r="E8" s="3"/>
      <c r="F8" s="3"/>
      <c r="G8" s="3"/>
      <c r="H8" s="3"/>
      <c r="I8" s="3"/>
      <c r="K8" s="3"/>
      <c r="L8" s="3"/>
      <c r="N8" s="3"/>
      <c r="O8" s="3"/>
      <c r="P8" s="3"/>
      <c r="Q8" s="3"/>
      <c r="R8" s="3"/>
      <c r="S8" s="3"/>
      <c r="T8" s="3"/>
      <c r="U8" s="3"/>
      <c r="V8" s="3"/>
      <c r="W8" s="3"/>
      <c r="X8" s="3"/>
      <c r="Y8" s="3"/>
      <c r="Z8" s="3"/>
      <c r="AA8" s="3"/>
      <c r="AB8" s="3"/>
      <c r="AC8" s="3"/>
      <c r="AD8" s="3"/>
      <c r="AE8" s="3"/>
      <c r="AF8" s="3"/>
      <c r="AG8" s="3"/>
      <c r="AH8" s="3"/>
      <c r="AI8" s="3"/>
      <c r="AJ8" s="3"/>
      <c r="AK8" s="3"/>
      <c r="AL8" s="3"/>
    </row>
    <row r="9" spans="1:38" ht="15" customHeight="1">
      <c r="A9" s="2" t="s">
        <v>7</v>
      </c>
      <c r="D9" s="2"/>
      <c r="E9" s="3"/>
      <c r="F9" s="3"/>
      <c r="G9" s="3"/>
      <c r="H9" s="3"/>
      <c r="I9" s="3"/>
      <c r="K9" s="3"/>
      <c r="L9" s="3"/>
      <c r="N9" s="3"/>
      <c r="O9" s="3"/>
      <c r="P9" s="3"/>
      <c r="Q9" s="3"/>
      <c r="R9" s="3"/>
      <c r="S9" s="3"/>
      <c r="T9" s="3"/>
      <c r="U9" s="3"/>
      <c r="V9" s="3"/>
      <c r="W9" s="3"/>
      <c r="X9" s="3"/>
      <c r="Y9" s="3"/>
      <c r="Z9" s="3"/>
      <c r="AA9" s="3"/>
      <c r="AB9" s="3"/>
      <c r="AC9" s="3"/>
      <c r="AD9" s="3"/>
      <c r="AE9" s="3"/>
      <c r="AF9" s="3"/>
      <c r="AG9" s="3"/>
      <c r="AH9" s="3"/>
      <c r="AI9" s="3"/>
      <c r="AJ9" s="3"/>
      <c r="AK9" s="3"/>
      <c r="AL9" s="3"/>
    </row>
    <row r="10" spans="1:42" ht="15" customHeight="1">
      <c r="A10" s="2" t="s">
        <v>8</v>
      </c>
      <c r="D10" s="3"/>
      <c r="E10" s="3"/>
      <c r="F10" s="3"/>
      <c r="G10" s="3"/>
      <c r="H10" s="3"/>
      <c r="I10" s="3"/>
      <c r="K10" s="3"/>
      <c r="L10" s="3"/>
      <c r="N10" s="3"/>
      <c r="O10" s="3"/>
      <c r="P10" s="3"/>
      <c r="Q10" s="3"/>
      <c r="R10" s="3"/>
      <c r="S10" s="3"/>
      <c r="T10" s="3"/>
      <c r="U10" s="3"/>
      <c r="V10" s="3"/>
      <c r="W10" s="3"/>
      <c r="X10" s="3"/>
      <c r="Y10" s="3"/>
      <c r="Z10" s="3"/>
      <c r="AA10" s="3"/>
      <c r="AB10" s="3"/>
      <c r="AC10" s="3"/>
      <c r="AD10" s="3"/>
      <c r="AI10" s="4"/>
      <c r="AJ10" s="4"/>
      <c r="AK10" s="4"/>
      <c r="AL10" s="4"/>
      <c r="AM10" s="4"/>
      <c r="AN10" s="4"/>
      <c r="AO10" s="3"/>
      <c r="AP10" s="3"/>
    </row>
    <row r="11" spans="1:38" ht="9" customHeight="1">
      <c r="A11" s="5"/>
      <c r="B11" s="5"/>
      <c r="C11" s="3"/>
      <c r="D11" s="3"/>
      <c r="E11" s="3"/>
      <c r="F11" s="3"/>
      <c r="G11" s="3"/>
      <c r="H11" s="3"/>
      <c r="I11" s="3"/>
      <c r="J11" s="3"/>
      <c r="K11" s="6"/>
      <c r="L11" s="6"/>
      <c r="M11" s="6"/>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3:42" ht="9" customHeight="1">
      <c r="C12" s="7"/>
      <c r="D12" s="7"/>
      <c r="E12" s="7"/>
      <c r="F12" s="7"/>
      <c r="G12" s="7"/>
      <c r="H12" s="7"/>
      <c r="I12" s="7"/>
      <c r="J12" s="7"/>
      <c r="K12" s="7"/>
      <c r="L12" s="7"/>
      <c r="M12" s="7"/>
      <c r="N12" s="7"/>
      <c r="O12" s="7"/>
      <c r="P12" s="7"/>
      <c r="Q12" s="7"/>
      <c r="R12" s="7"/>
      <c r="S12" s="7"/>
      <c r="T12" s="7"/>
      <c r="U12" s="7"/>
      <c r="V12" s="7"/>
      <c r="W12" s="7"/>
      <c r="X12" s="8"/>
      <c r="Y12" s="8"/>
      <c r="Z12" s="8"/>
      <c r="AA12" s="7"/>
      <c r="AB12" s="7"/>
      <c r="AC12" s="7"/>
      <c r="AD12" s="7"/>
      <c r="AE12" s="9"/>
      <c r="AF12" s="10"/>
      <c r="AG12" s="10"/>
      <c r="AH12" s="7"/>
      <c r="AI12" s="10"/>
      <c r="AJ12" s="10"/>
      <c r="AK12" s="7"/>
      <c r="AL12" s="7"/>
      <c r="AM12" s="7"/>
      <c r="AN12" s="7"/>
      <c r="AO12" s="7"/>
      <c r="AP12" s="4"/>
    </row>
    <row r="13" spans="1:38" ht="15">
      <c r="A13" s="2" t="s">
        <v>9</v>
      </c>
      <c r="E13" s="3"/>
      <c r="F13" s="3"/>
      <c r="G13" s="3"/>
      <c r="H13" s="3"/>
      <c r="I13" s="3"/>
      <c r="J13" s="3"/>
      <c r="K13" s="3"/>
      <c r="L13" s="3"/>
      <c r="M13" s="3"/>
      <c r="N13" s="3"/>
      <c r="O13" s="3"/>
      <c r="P13" s="3"/>
      <c r="Q13" s="3"/>
      <c r="R13" s="3"/>
      <c r="S13" s="3"/>
      <c r="T13" s="3"/>
      <c r="U13" s="3"/>
      <c r="V13" s="3"/>
      <c r="W13" s="3"/>
      <c r="X13" s="11"/>
      <c r="Y13" s="12"/>
      <c r="Z13" s="12"/>
      <c r="AA13" s="12"/>
      <c r="AB13" s="12"/>
      <c r="AC13" s="12"/>
      <c r="AD13" s="12"/>
      <c r="AE13" s="12"/>
      <c r="AF13" s="12"/>
      <c r="AG13" s="12"/>
      <c r="AH13" s="12"/>
      <c r="AI13" s="12"/>
      <c r="AJ13" s="12"/>
      <c r="AK13" s="12"/>
      <c r="AL13" s="12"/>
    </row>
    <row r="14" spans="3:38" ht="15">
      <c r="C14" s="3"/>
      <c r="D14" s="3"/>
      <c r="E14" s="101" t="s">
        <v>10</v>
      </c>
      <c r="F14" s="101"/>
      <c r="G14" s="101"/>
      <c r="H14" s="101"/>
      <c r="I14" s="101"/>
      <c r="J14" s="3"/>
      <c r="K14" s="102" t="s">
        <v>11</v>
      </c>
      <c r="L14" s="102"/>
      <c r="M14" s="102"/>
      <c r="N14" s="3"/>
      <c r="O14" s="102" t="s">
        <v>12</v>
      </c>
      <c r="P14" s="102"/>
      <c r="Q14" s="102"/>
      <c r="R14" s="102"/>
      <c r="S14" s="102"/>
      <c r="T14" s="3"/>
      <c r="U14" s="3"/>
      <c r="V14" s="3"/>
      <c r="W14" s="3"/>
      <c r="X14" s="103"/>
      <c r="Y14" s="103"/>
      <c r="Z14" s="103"/>
      <c r="AA14" s="103"/>
      <c r="AB14" s="13"/>
      <c r="AC14" s="103"/>
      <c r="AD14" s="103"/>
      <c r="AE14" s="103"/>
      <c r="AF14" s="103"/>
      <c r="AG14" s="12"/>
      <c r="AH14" s="103"/>
      <c r="AI14" s="103"/>
      <c r="AJ14" s="103"/>
      <c r="AK14" s="103"/>
      <c r="AL14" s="12"/>
    </row>
    <row r="15" spans="3:40" ht="18" customHeight="1">
      <c r="C15" s="3"/>
      <c r="D15" s="3"/>
      <c r="E15" s="104"/>
      <c r="F15" s="104"/>
      <c r="G15" s="104"/>
      <c r="H15" s="104"/>
      <c r="I15" s="104"/>
      <c r="J15" s="14" t="s">
        <v>13</v>
      </c>
      <c r="K15" s="105">
        <v>430000</v>
      </c>
      <c r="L15" s="105"/>
      <c r="M15" s="105"/>
      <c r="N15" s="14" t="s">
        <v>14</v>
      </c>
      <c r="O15" s="105">
        <f>MAX(E15-K15,0)</f>
        <v>0</v>
      </c>
      <c r="P15" s="105" t="e">
        <f>IF(N15-O15&lt;0,0,N15-O15)</f>
        <v>#VALUE!</v>
      </c>
      <c r="Q15" s="105" t="e">
        <f>IF(O15-P15&lt;0,0,O15-P15)</f>
        <v>#VALUE!</v>
      </c>
      <c r="R15" s="105" t="e">
        <f>IF(P15-Q15&lt;0,0,P15-Q15)</f>
        <v>#VALUE!</v>
      </c>
      <c r="S15" s="105" t="e">
        <f>IF(Q15-R15&lt;0,0,Q15-R15)</f>
        <v>#VALUE!</v>
      </c>
      <c r="T15" s="3"/>
      <c r="U15" s="3"/>
      <c r="V15" s="3"/>
      <c r="W15" s="3"/>
      <c r="X15" s="106"/>
      <c r="Y15" s="106"/>
      <c r="Z15" s="106"/>
      <c r="AA15" s="106"/>
      <c r="AB15" s="11"/>
      <c r="AC15" s="107"/>
      <c r="AD15" s="107"/>
      <c r="AE15" s="107"/>
      <c r="AF15" s="107"/>
      <c r="AG15" s="11"/>
      <c r="AH15" s="106"/>
      <c r="AI15" s="106"/>
      <c r="AJ15" s="106"/>
      <c r="AK15" s="106"/>
      <c r="AL15" s="15"/>
      <c r="AM15" s="3"/>
      <c r="AN15" s="3"/>
    </row>
    <row r="16" spans="3:38" ht="9" customHeight="1">
      <c r="C16" s="3"/>
      <c r="D16" s="3"/>
      <c r="E16" s="3"/>
      <c r="F16" s="3"/>
      <c r="G16" s="3"/>
      <c r="H16" s="3"/>
      <c r="I16" s="3"/>
      <c r="J16" s="3"/>
      <c r="K16" s="3"/>
      <c r="L16" s="3"/>
      <c r="M16" s="3"/>
      <c r="N16" s="3"/>
      <c r="O16" s="16"/>
      <c r="P16" s="3"/>
      <c r="Q16" s="3"/>
      <c r="R16" s="3"/>
      <c r="S16" s="3"/>
      <c r="T16" s="3"/>
      <c r="U16" s="3"/>
      <c r="V16" s="3"/>
      <c r="W16" s="3"/>
      <c r="X16" s="3"/>
      <c r="Y16" s="3"/>
      <c r="Z16" s="3"/>
      <c r="AA16" s="3"/>
      <c r="AE16" s="17"/>
      <c r="AF16" s="4"/>
      <c r="AG16" s="4"/>
      <c r="AH16" s="17"/>
      <c r="AI16" s="4"/>
      <c r="AJ16" s="4"/>
      <c r="AK16" s="3"/>
      <c r="AL16" s="3"/>
    </row>
    <row r="17" spans="3:33" ht="12" customHeight="1">
      <c r="C17" s="3"/>
      <c r="D17" s="3"/>
      <c r="E17" s="3"/>
      <c r="F17" s="3"/>
      <c r="G17" s="3"/>
      <c r="H17" s="3"/>
      <c r="I17" s="3"/>
      <c r="J17" s="3"/>
      <c r="K17" s="3"/>
      <c r="L17" s="3"/>
      <c r="M17" s="3"/>
      <c r="N17" s="3"/>
      <c r="O17" s="3"/>
      <c r="P17" s="3"/>
      <c r="Q17" s="3"/>
      <c r="R17" s="3"/>
      <c r="S17" s="3"/>
      <c r="T17" s="3"/>
      <c r="U17" s="3"/>
      <c r="V17" s="3"/>
      <c r="W17" s="3"/>
      <c r="X17" s="3"/>
      <c r="Y17" s="108" t="s">
        <v>15</v>
      </c>
      <c r="Z17" s="108"/>
      <c r="AA17" s="108"/>
      <c r="AB17" s="108"/>
      <c r="AC17" s="108"/>
      <c r="AD17" s="108"/>
      <c r="AE17" s="108"/>
      <c r="AF17" s="108"/>
      <c r="AG17" s="108"/>
    </row>
    <row r="18" spans="3:33" ht="13.5" customHeight="1">
      <c r="C18" s="18"/>
      <c r="D18" s="18"/>
      <c r="E18" s="109" t="s">
        <v>12</v>
      </c>
      <c r="F18" s="109"/>
      <c r="G18" s="109"/>
      <c r="H18" s="109"/>
      <c r="I18" s="109"/>
      <c r="J18" s="19"/>
      <c r="K18" s="109" t="s">
        <v>16</v>
      </c>
      <c r="L18" s="109"/>
      <c r="M18" s="109"/>
      <c r="N18" s="19"/>
      <c r="O18" s="109" t="s">
        <v>17</v>
      </c>
      <c r="P18" s="109"/>
      <c r="Q18" s="109"/>
      <c r="R18" s="19"/>
      <c r="S18" s="101" t="s">
        <v>18</v>
      </c>
      <c r="T18" s="101"/>
      <c r="U18" s="101"/>
      <c r="V18" s="101"/>
      <c r="X18" s="20"/>
      <c r="Y18" s="110" t="s">
        <v>19</v>
      </c>
      <c r="Z18" s="110"/>
      <c r="AA18" s="110"/>
      <c r="AB18" s="110"/>
      <c r="AC18" s="101" t="s">
        <v>20</v>
      </c>
      <c r="AD18" s="101"/>
      <c r="AE18" s="101"/>
      <c r="AF18" s="101"/>
      <c r="AG18" s="21"/>
    </row>
    <row r="19" spans="1:33" ht="18" customHeight="1">
      <c r="A19" s="111" t="s">
        <v>21</v>
      </c>
      <c r="B19" s="111"/>
      <c r="C19" s="111"/>
      <c r="D19" s="111"/>
      <c r="E19" s="112">
        <f>O15</f>
        <v>0</v>
      </c>
      <c r="F19" s="112"/>
      <c r="G19" s="112"/>
      <c r="H19" s="112"/>
      <c r="I19" s="112"/>
      <c r="J19" s="19" t="s">
        <v>22</v>
      </c>
      <c r="K19" s="113">
        <v>0.068</v>
      </c>
      <c r="L19" s="113"/>
      <c r="M19" s="113"/>
      <c r="N19" s="22" t="s">
        <v>23</v>
      </c>
      <c r="O19" s="105">
        <v>20200</v>
      </c>
      <c r="P19" s="105"/>
      <c r="Q19" s="105"/>
      <c r="R19" s="23" t="s">
        <v>14</v>
      </c>
      <c r="S19" s="105">
        <f>G20+O19</f>
        <v>20200</v>
      </c>
      <c r="T19" s="105"/>
      <c r="U19" s="105"/>
      <c r="V19" s="105"/>
      <c r="X19" s="24"/>
      <c r="Y19" s="25"/>
      <c r="Z19" s="104"/>
      <c r="AA19" s="104"/>
      <c r="AB19" s="26" t="s">
        <v>24</v>
      </c>
      <c r="AC19" s="105">
        <f>S19/12*Z19</f>
        <v>0</v>
      </c>
      <c r="AD19" s="105"/>
      <c r="AE19" s="105"/>
      <c r="AF19" s="105"/>
      <c r="AG19" s="21"/>
    </row>
    <row r="20" spans="1:33" ht="15" customHeight="1">
      <c r="A20" s="27"/>
      <c r="B20" s="27"/>
      <c r="C20" s="27"/>
      <c r="D20" s="27"/>
      <c r="E20" s="114" t="s">
        <v>25</v>
      </c>
      <c r="F20" s="114"/>
      <c r="G20" s="115">
        <f>ROUNDDOWN((E19*K19),0)</f>
        <v>0</v>
      </c>
      <c r="H20" s="115"/>
      <c r="I20" s="115"/>
      <c r="J20" s="115"/>
      <c r="K20" s="115"/>
      <c r="L20" s="115"/>
      <c r="M20" s="28" t="s">
        <v>26</v>
      </c>
      <c r="N20" s="3"/>
      <c r="O20" s="116" t="s">
        <v>27</v>
      </c>
      <c r="P20" s="116"/>
      <c r="Q20" s="116"/>
      <c r="R20" s="3"/>
      <c r="S20" s="117" t="s">
        <v>28</v>
      </c>
      <c r="T20" s="117"/>
      <c r="U20" s="117"/>
      <c r="V20" s="117"/>
      <c r="X20" s="29"/>
      <c r="Y20" s="30"/>
      <c r="Z20" s="4"/>
      <c r="AA20" s="4"/>
      <c r="AB20" s="4"/>
      <c r="AC20" s="4"/>
      <c r="AD20" s="4"/>
      <c r="AE20" s="4"/>
      <c r="AF20" s="4"/>
      <c r="AG20" s="21"/>
    </row>
    <row r="21" spans="2:33" ht="9" customHeight="1">
      <c r="B21" s="31"/>
      <c r="C21" s="31"/>
      <c r="D21" s="31"/>
      <c r="E21" s="32"/>
      <c r="F21" s="32"/>
      <c r="G21" s="32"/>
      <c r="H21" s="32"/>
      <c r="I21" s="32"/>
      <c r="J21" s="32"/>
      <c r="K21" s="32"/>
      <c r="L21" s="32"/>
      <c r="M21" s="32"/>
      <c r="N21" s="3"/>
      <c r="O21" s="3"/>
      <c r="P21" s="3"/>
      <c r="Q21" s="3"/>
      <c r="R21" s="3"/>
      <c r="S21" s="3"/>
      <c r="T21" s="3"/>
      <c r="U21" s="3"/>
      <c r="V21" s="3"/>
      <c r="X21" s="3"/>
      <c r="Y21" s="30"/>
      <c r="Z21" s="4"/>
      <c r="AA21" s="4"/>
      <c r="AB21" s="4"/>
      <c r="AC21" s="4"/>
      <c r="AD21" s="4"/>
      <c r="AE21" s="4"/>
      <c r="AF21" s="17"/>
      <c r="AG21" s="21"/>
    </row>
    <row r="22" spans="3:33" ht="15">
      <c r="C22" s="18"/>
      <c r="D22" s="18"/>
      <c r="E22" s="109" t="s">
        <v>12</v>
      </c>
      <c r="F22" s="109"/>
      <c r="G22" s="109"/>
      <c r="H22" s="109"/>
      <c r="I22" s="109"/>
      <c r="J22" s="19"/>
      <c r="K22" s="109" t="s">
        <v>16</v>
      </c>
      <c r="L22" s="109"/>
      <c r="M22" s="109"/>
      <c r="N22" s="19"/>
      <c r="O22" s="109" t="s">
        <v>17</v>
      </c>
      <c r="P22" s="109"/>
      <c r="Q22" s="109"/>
      <c r="R22" s="19"/>
      <c r="S22" s="101" t="s">
        <v>18</v>
      </c>
      <c r="T22" s="101"/>
      <c r="U22" s="101"/>
      <c r="V22" s="101"/>
      <c r="X22" s="20"/>
      <c r="Y22" s="110" t="s">
        <v>19</v>
      </c>
      <c r="Z22" s="110"/>
      <c r="AA22" s="110"/>
      <c r="AB22" s="110"/>
      <c r="AC22" s="101" t="s">
        <v>29</v>
      </c>
      <c r="AD22" s="101"/>
      <c r="AE22" s="101"/>
      <c r="AF22" s="101"/>
      <c r="AG22" s="21"/>
    </row>
    <row r="23" spans="1:33" ht="18" customHeight="1">
      <c r="A23" s="118" t="s">
        <v>30</v>
      </c>
      <c r="B23" s="118"/>
      <c r="C23" s="118"/>
      <c r="D23" s="118"/>
      <c r="E23" s="112">
        <f>O15</f>
        <v>0</v>
      </c>
      <c r="F23" s="112"/>
      <c r="G23" s="112"/>
      <c r="H23" s="112"/>
      <c r="I23" s="112"/>
      <c r="J23" s="19" t="s">
        <v>22</v>
      </c>
      <c r="K23" s="113">
        <v>0.0268</v>
      </c>
      <c r="L23" s="113"/>
      <c r="M23" s="113"/>
      <c r="N23" s="22" t="s">
        <v>23</v>
      </c>
      <c r="O23" s="105">
        <v>8300</v>
      </c>
      <c r="P23" s="105"/>
      <c r="Q23" s="105"/>
      <c r="R23" s="22" t="s">
        <v>14</v>
      </c>
      <c r="S23" s="105">
        <f>G24+O23</f>
        <v>8300</v>
      </c>
      <c r="T23" s="105"/>
      <c r="U23" s="105"/>
      <c r="V23" s="105"/>
      <c r="X23" s="24"/>
      <c r="Y23" s="25"/>
      <c r="Z23" s="104"/>
      <c r="AA23" s="104"/>
      <c r="AB23" s="26" t="s">
        <v>24</v>
      </c>
      <c r="AC23" s="105">
        <f>S23/12*Z23</f>
        <v>0</v>
      </c>
      <c r="AD23" s="105"/>
      <c r="AE23" s="105"/>
      <c r="AF23" s="105"/>
      <c r="AG23" s="21"/>
    </row>
    <row r="24" spans="1:33" ht="15" customHeight="1">
      <c r="A24" s="118"/>
      <c r="B24" s="118"/>
      <c r="C24" s="118"/>
      <c r="D24" s="118"/>
      <c r="E24" s="114" t="s">
        <v>25</v>
      </c>
      <c r="F24" s="114"/>
      <c r="G24" s="115">
        <f>ROUNDDOWN((E23*K23),0)</f>
        <v>0</v>
      </c>
      <c r="H24" s="115"/>
      <c r="I24" s="115"/>
      <c r="J24" s="115"/>
      <c r="K24" s="115"/>
      <c r="L24" s="115"/>
      <c r="M24" s="28" t="s">
        <v>26</v>
      </c>
      <c r="N24" s="3"/>
      <c r="O24" s="116" t="s">
        <v>27</v>
      </c>
      <c r="P24" s="116"/>
      <c r="Q24" s="116"/>
      <c r="R24" s="3"/>
      <c r="S24" s="117" t="s">
        <v>28</v>
      </c>
      <c r="T24" s="117"/>
      <c r="U24" s="117"/>
      <c r="V24" s="117"/>
      <c r="X24" s="3"/>
      <c r="Y24" s="30"/>
      <c r="Z24" s="4"/>
      <c r="AA24" s="4"/>
      <c r="AB24" s="4"/>
      <c r="AC24" s="4"/>
      <c r="AD24" s="4"/>
      <c r="AE24" s="4"/>
      <c r="AF24" s="17"/>
      <c r="AG24" s="21"/>
    </row>
    <row r="25" spans="2:33" ht="9" customHeight="1">
      <c r="B25" s="31"/>
      <c r="C25" s="31"/>
      <c r="D25" s="31"/>
      <c r="E25" s="32"/>
      <c r="F25" s="32"/>
      <c r="G25" s="32"/>
      <c r="H25" s="32"/>
      <c r="I25" s="32"/>
      <c r="J25" s="32"/>
      <c r="K25" s="32"/>
      <c r="L25" s="32"/>
      <c r="M25" s="32"/>
      <c r="N25" s="3"/>
      <c r="O25" s="3"/>
      <c r="P25" s="3"/>
      <c r="Q25" s="3"/>
      <c r="R25" s="3"/>
      <c r="S25" s="3"/>
      <c r="T25" s="3"/>
      <c r="U25" s="3"/>
      <c r="V25" s="3"/>
      <c r="X25" s="3"/>
      <c r="Y25" s="30"/>
      <c r="Z25" s="4"/>
      <c r="AA25" s="4"/>
      <c r="AB25" s="4"/>
      <c r="AC25" s="4"/>
      <c r="AD25" s="4"/>
      <c r="AE25" s="4"/>
      <c r="AF25" s="17"/>
      <c r="AG25" s="21"/>
    </row>
    <row r="26" spans="3:33" ht="13.5" customHeight="1">
      <c r="C26" s="33"/>
      <c r="D26" s="33"/>
      <c r="E26" s="109" t="s">
        <v>12</v>
      </c>
      <c r="F26" s="109"/>
      <c r="G26" s="109"/>
      <c r="H26" s="109"/>
      <c r="I26" s="109"/>
      <c r="J26" s="19"/>
      <c r="K26" s="109" t="s">
        <v>16</v>
      </c>
      <c r="L26" s="109"/>
      <c r="M26" s="109"/>
      <c r="N26" s="19"/>
      <c r="O26" s="109" t="s">
        <v>17</v>
      </c>
      <c r="P26" s="109"/>
      <c r="Q26" s="109"/>
      <c r="R26" s="19"/>
      <c r="S26" s="101" t="s">
        <v>18</v>
      </c>
      <c r="T26" s="101"/>
      <c r="U26" s="101"/>
      <c r="V26" s="101"/>
      <c r="X26" s="20"/>
      <c r="Y26" s="110" t="s">
        <v>19</v>
      </c>
      <c r="Z26" s="110"/>
      <c r="AA26" s="110"/>
      <c r="AB26" s="110"/>
      <c r="AC26" s="101" t="s">
        <v>31</v>
      </c>
      <c r="AD26" s="101"/>
      <c r="AE26" s="101"/>
      <c r="AF26" s="101"/>
      <c r="AG26" s="21"/>
    </row>
    <row r="27" spans="1:33" ht="18" customHeight="1">
      <c r="A27" s="119" t="s">
        <v>32</v>
      </c>
      <c r="B27" s="119"/>
      <c r="C27" s="119"/>
      <c r="D27" s="119"/>
      <c r="E27" s="112">
        <f>O15</f>
        <v>0</v>
      </c>
      <c r="F27" s="112"/>
      <c r="G27" s="112"/>
      <c r="H27" s="112"/>
      <c r="I27" s="112"/>
      <c r="J27" s="19" t="s">
        <v>22</v>
      </c>
      <c r="K27" s="113">
        <v>0.023100000000000002</v>
      </c>
      <c r="L27" s="113"/>
      <c r="M27" s="113"/>
      <c r="N27" s="22" t="s">
        <v>23</v>
      </c>
      <c r="O27" s="105">
        <v>8300</v>
      </c>
      <c r="P27" s="105"/>
      <c r="Q27" s="105"/>
      <c r="R27" s="22" t="s">
        <v>14</v>
      </c>
      <c r="S27" s="105">
        <f>G28+O27</f>
        <v>8300</v>
      </c>
      <c r="T27" s="105"/>
      <c r="U27" s="105"/>
      <c r="V27" s="105"/>
      <c r="X27" s="24"/>
      <c r="Y27" s="25"/>
      <c r="Z27" s="104"/>
      <c r="AA27" s="104"/>
      <c r="AB27" s="26" t="s">
        <v>24</v>
      </c>
      <c r="AC27" s="105">
        <f>S27/12*Z27</f>
        <v>0</v>
      </c>
      <c r="AD27" s="105"/>
      <c r="AE27" s="105"/>
      <c r="AF27" s="105"/>
      <c r="AG27" s="21"/>
    </row>
    <row r="28" spans="1:33" ht="15" customHeight="1">
      <c r="A28" s="119"/>
      <c r="B28" s="119"/>
      <c r="C28" s="119"/>
      <c r="D28" s="119"/>
      <c r="E28" s="114" t="s">
        <v>25</v>
      </c>
      <c r="F28" s="114"/>
      <c r="G28" s="115">
        <f>ROUNDDOWN((E27*K27),0)</f>
        <v>0</v>
      </c>
      <c r="H28" s="115"/>
      <c r="I28" s="115"/>
      <c r="J28" s="115"/>
      <c r="K28" s="115"/>
      <c r="L28" s="115"/>
      <c r="M28" s="28" t="s">
        <v>26</v>
      </c>
      <c r="N28" s="3"/>
      <c r="O28" s="116" t="s">
        <v>27</v>
      </c>
      <c r="P28" s="116"/>
      <c r="Q28" s="116"/>
      <c r="R28" s="3"/>
      <c r="S28" s="117" t="s">
        <v>28</v>
      </c>
      <c r="T28" s="117"/>
      <c r="U28" s="117"/>
      <c r="V28" s="117"/>
      <c r="X28" s="29"/>
      <c r="Y28" s="34"/>
      <c r="Z28" s="35"/>
      <c r="AA28" s="35"/>
      <c r="AB28" s="35"/>
      <c r="AC28" s="35"/>
      <c r="AD28" s="35"/>
      <c r="AE28" s="35"/>
      <c r="AF28" s="35"/>
      <c r="AG28" s="36"/>
    </row>
    <row r="29" spans="1:40" ht="9" customHeight="1">
      <c r="A29" s="37"/>
      <c r="B29" s="37"/>
      <c r="C29" s="37"/>
      <c r="D29" s="37"/>
      <c r="E29" s="38"/>
      <c r="F29" s="38"/>
      <c r="G29" s="38"/>
      <c r="H29" s="38"/>
      <c r="I29" s="38"/>
      <c r="J29" s="38"/>
      <c r="K29" s="38"/>
      <c r="L29" s="38"/>
      <c r="M29" s="38"/>
      <c r="N29" s="3"/>
      <c r="O29" s="38"/>
      <c r="P29" s="38"/>
      <c r="Q29" s="38"/>
      <c r="R29" s="38"/>
      <c r="S29" s="38"/>
      <c r="T29" s="38"/>
      <c r="U29" s="38"/>
      <c r="V29" s="38"/>
      <c r="W29" s="38"/>
      <c r="X29" s="3"/>
      <c r="Y29" s="3"/>
      <c r="Z29" s="3"/>
      <c r="AA29" s="17"/>
      <c r="AB29" s="39"/>
      <c r="AC29" s="39"/>
      <c r="AD29" s="39"/>
      <c r="AE29" s="39"/>
      <c r="AF29" s="39"/>
      <c r="AG29" s="39"/>
      <c r="AH29" s="39"/>
      <c r="AI29" s="39"/>
      <c r="AJ29" s="39"/>
      <c r="AK29" s="17"/>
      <c r="AL29" s="40"/>
      <c r="AM29" s="40"/>
      <c r="AN29" s="40"/>
    </row>
    <row r="30" spans="2:40" ht="12" customHeight="1">
      <c r="B30" s="41"/>
      <c r="C30" s="41"/>
      <c r="D30" s="41"/>
      <c r="E30" s="32"/>
      <c r="F30" s="32"/>
      <c r="G30" s="32"/>
      <c r="H30" s="32"/>
      <c r="I30" s="32"/>
      <c r="J30" s="32"/>
      <c r="K30" s="32"/>
      <c r="L30" s="32"/>
      <c r="M30" s="32"/>
      <c r="N30" s="3"/>
      <c r="O30" s="32"/>
      <c r="P30" s="32"/>
      <c r="Q30" s="32"/>
      <c r="R30" s="32"/>
      <c r="S30" s="32"/>
      <c r="T30" s="32"/>
      <c r="U30" s="32"/>
      <c r="V30" s="32"/>
      <c r="W30" s="38"/>
      <c r="X30" s="120" t="s">
        <v>33</v>
      </c>
      <c r="Y30" s="120"/>
      <c r="Z30" s="120"/>
      <c r="AA30" s="120"/>
      <c r="AB30" s="120"/>
      <c r="AC30" s="120"/>
      <c r="AD30" s="120"/>
      <c r="AE30" s="120"/>
      <c r="AF30" s="120"/>
      <c r="AG30" s="120"/>
      <c r="AH30" s="120"/>
      <c r="AI30" s="120"/>
      <c r="AJ30" s="120"/>
      <c r="AK30" s="121">
        <f>AC19+AC23+AC27</f>
        <v>0</v>
      </c>
      <c r="AL30" s="121"/>
      <c r="AM30" s="121"/>
      <c r="AN30" s="121"/>
    </row>
    <row r="31" spans="2:40" ht="12" customHeight="1">
      <c r="B31" s="41"/>
      <c r="C31" s="41"/>
      <c r="D31" s="41"/>
      <c r="E31" s="32"/>
      <c r="F31" s="32"/>
      <c r="G31" s="32"/>
      <c r="H31" s="32"/>
      <c r="I31" s="32"/>
      <c r="J31" s="32"/>
      <c r="K31" s="32"/>
      <c r="L31" s="32"/>
      <c r="M31" s="32"/>
      <c r="N31" s="3"/>
      <c r="O31" s="32"/>
      <c r="P31" s="32"/>
      <c r="Q31" s="32"/>
      <c r="R31" s="32"/>
      <c r="S31" s="32"/>
      <c r="T31" s="32"/>
      <c r="U31" s="32"/>
      <c r="V31" s="32"/>
      <c r="W31" s="38"/>
      <c r="X31" s="120"/>
      <c r="Y31" s="120"/>
      <c r="Z31" s="120"/>
      <c r="AA31" s="120"/>
      <c r="AB31" s="120"/>
      <c r="AC31" s="120"/>
      <c r="AD31" s="120"/>
      <c r="AE31" s="120"/>
      <c r="AF31" s="120"/>
      <c r="AG31" s="120"/>
      <c r="AH31" s="120"/>
      <c r="AI31" s="120"/>
      <c r="AJ31" s="120"/>
      <c r="AK31" s="121"/>
      <c r="AL31" s="121"/>
      <c r="AM31" s="121"/>
      <c r="AN31" s="121"/>
    </row>
    <row r="32" spans="1:38" ht="9" customHeight="1">
      <c r="A32" s="5"/>
      <c r="B32" s="5"/>
      <c r="C32" s="3"/>
      <c r="D32" s="3"/>
      <c r="E32" s="3"/>
      <c r="F32" s="3"/>
      <c r="G32" s="3"/>
      <c r="H32" s="3"/>
      <c r="I32" s="3"/>
      <c r="J32" s="3"/>
      <c r="K32" s="6"/>
      <c r="L32" s="6"/>
      <c r="M32" s="6"/>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3:42" ht="9" customHeight="1">
      <c r="C33" s="7"/>
      <c r="D33" s="7"/>
      <c r="E33" s="7"/>
      <c r="F33" s="7"/>
      <c r="G33" s="7"/>
      <c r="H33" s="7"/>
      <c r="I33" s="7"/>
      <c r="J33" s="7"/>
      <c r="K33" s="7"/>
      <c r="L33" s="7"/>
      <c r="M33" s="7"/>
      <c r="N33" s="7"/>
      <c r="O33" s="7"/>
      <c r="P33" s="7"/>
      <c r="Q33" s="7"/>
      <c r="R33" s="7"/>
      <c r="S33" s="7"/>
      <c r="T33" s="7"/>
      <c r="U33" s="7"/>
      <c r="V33" s="7"/>
      <c r="W33" s="7"/>
      <c r="X33" s="8"/>
      <c r="Y33" s="8"/>
      <c r="Z33" s="8"/>
      <c r="AA33" s="7"/>
      <c r="AB33" s="7"/>
      <c r="AC33" s="7"/>
      <c r="AD33" s="7"/>
      <c r="AE33" s="9"/>
      <c r="AF33" s="10"/>
      <c r="AG33" s="10"/>
      <c r="AH33" s="7"/>
      <c r="AI33" s="10"/>
      <c r="AJ33" s="10"/>
      <c r="AK33" s="7"/>
      <c r="AL33" s="7"/>
      <c r="AM33" s="7"/>
      <c r="AN33" s="7"/>
      <c r="AO33" s="7"/>
      <c r="AP33" s="4"/>
    </row>
    <row r="34" spans="1:38" ht="15">
      <c r="A34" s="14" t="s">
        <v>34</v>
      </c>
      <c r="E34" s="3"/>
      <c r="F34" s="3"/>
      <c r="G34" s="3"/>
      <c r="H34" s="3"/>
      <c r="I34" s="3"/>
      <c r="J34" s="3"/>
      <c r="K34" s="3"/>
      <c r="L34" s="3"/>
      <c r="M34" s="3"/>
      <c r="N34" s="3"/>
      <c r="O34" s="3"/>
      <c r="P34" s="3"/>
      <c r="Q34" s="3"/>
      <c r="R34" s="3"/>
      <c r="S34" s="3"/>
      <c r="T34" s="3"/>
      <c r="U34" s="3"/>
      <c r="V34" s="3"/>
      <c r="W34" s="3"/>
      <c r="X34" s="11"/>
      <c r="Y34" s="12"/>
      <c r="Z34" s="12"/>
      <c r="AA34" s="12"/>
      <c r="AB34" s="12"/>
      <c r="AC34" s="12"/>
      <c r="AD34" s="12"/>
      <c r="AE34" s="12"/>
      <c r="AF34" s="12"/>
      <c r="AG34" s="12"/>
      <c r="AH34" s="12"/>
      <c r="AI34" s="12"/>
      <c r="AJ34" s="12"/>
      <c r="AK34" s="12"/>
      <c r="AL34" s="12"/>
    </row>
    <row r="35" spans="3:38" ht="15">
      <c r="C35" s="3"/>
      <c r="D35" s="3"/>
      <c r="E35" s="101" t="s">
        <v>10</v>
      </c>
      <c r="F35" s="101"/>
      <c r="G35" s="101"/>
      <c r="H35" s="101"/>
      <c r="I35" s="101"/>
      <c r="J35" s="3"/>
      <c r="K35" s="102" t="s">
        <v>11</v>
      </c>
      <c r="L35" s="102"/>
      <c r="M35" s="102"/>
      <c r="N35" s="3"/>
      <c r="O35" s="102" t="s">
        <v>12</v>
      </c>
      <c r="P35" s="102"/>
      <c r="Q35" s="102"/>
      <c r="R35" s="102"/>
      <c r="S35" s="102"/>
      <c r="T35" s="3"/>
      <c r="U35" s="3"/>
      <c r="V35" s="3"/>
      <c r="W35" s="3"/>
      <c r="X35" s="103"/>
      <c r="Y35" s="103"/>
      <c r="Z35" s="103"/>
      <c r="AA35" s="103"/>
      <c r="AB35" s="13"/>
      <c r="AC35" s="103"/>
      <c r="AD35" s="103"/>
      <c r="AE35" s="103"/>
      <c r="AF35" s="103"/>
      <c r="AG35" s="12"/>
      <c r="AH35" s="103"/>
      <c r="AI35" s="103"/>
      <c r="AJ35" s="103"/>
      <c r="AK35" s="103"/>
      <c r="AL35" s="12"/>
    </row>
    <row r="36" spans="3:40" ht="18" customHeight="1">
      <c r="C36" s="3"/>
      <c r="D36" s="3"/>
      <c r="E36" s="104"/>
      <c r="F36" s="104"/>
      <c r="G36" s="104"/>
      <c r="H36" s="104"/>
      <c r="I36" s="104"/>
      <c r="J36" s="14" t="s">
        <v>13</v>
      </c>
      <c r="K36" s="105">
        <v>430000</v>
      </c>
      <c r="L36" s="105"/>
      <c r="M36" s="105"/>
      <c r="N36" s="14" t="s">
        <v>14</v>
      </c>
      <c r="O36" s="105">
        <f>MAX(E36-K36,0)</f>
        <v>0</v>
      </c>
      <c r="P36" s="105" t="e">
        <f>IF(N36-O36&lt;0,0,N36-O36)</f>
        <v>#VALUE!</v>
      </c>
      <c r="Q36" s="105" t="e">
        <f>IF(O36-P36&lt;0,0,O36-P36)</f>
        <v>#VALUE!</v>
      </c>
      <c r="R36" s="105" t="e">
        <f>IF(P36-Q36&lt;0,0,P36-Q36)</f>
        <v>#VALUE!</v>
      </c>
      <c r="S36" s="105" t="e">
        <f>IF(Q36-R36&lt;0,0,Q36-R36)</f>
        <v>#VALUE!</v>
      </c>
      <c r="T36" s="3"/>
      <c r="U36" s="3"/>
      <c r="V36" s="3"/>
      <c r="W36" s="3"/>
      <c r="X36" s="106"/>
      <c r="Y36" s="106"/>
      <c r="Z36" s="106"/>
      <c r="AA36" s="106"/>
      <c r="AB36" s="11"/>
      <c r="AC36" s="107"/>
      <c r="AD36" s="107"/>
      <c r="AE36" s="107"/>
      <c r="AF36" s="107"/>
      <c r="AG36" s="11"/>
      <c r="AH36" s="106"/>
      <c r="AI36" s="106"/>
      <c r="AJ36" s="106"/>
      <c r="AK36" s="106"/>
      <c r="AL36" s="15"/>
      <c r="AM36" s="3"/>
      <c r="AN36" s="3"/>
    </row>
    <row r="37" spans="3:38" ht="9" customHeight="1">
      <c r="C37" s="3"/>
      <c r="D37" s="3"/>
      <c r="E37" s="3"/>
      <c r="F37" s="3"/>
      <c r="G37" s="3"/>
      <c r="H37" s="3"/>
      <c r="I37" s="3"/>
      <c r="J37" s="3"/>
      <c r="K37" s="3"/>
      <c r="L37" s="3"/>
      <c r="M37" s="3"/>
      <c r="N37" s="3"/>
      <c r="O37" s="16"/>
      <c r="P37" s="3"/>
      <c r="Q37" s="3"/>
      <c r="R37" s="3"/>
      <c r="S37" s="3"/>
      <c r="T37" s="3"/>
      <c r="U37" s="3"/>
      <c r="V37" s="3"/>
      <c r="W37" s="3"/>
      <c r="X37" s="3"/>
      <c r="Y37" s="3"/>
      <c r="Z37" s="3"/>
      <c r="AA37" s="3"/>
      <c r="AE37" s="17"/>
      <c r="AF37" s="4"/>
      <c r="AG37" s="4"/>
      <c r="AH37" s="17"/>
      <c r="AI37" s="4"/>
      <c r="AJ37" s="4"/>
      <c r="AK37" s="3"/>
      <c r="AL37" s="3"/>
    </row>
    <row r="38" spans="3:42" ht="12" customHeight="1">
      <c r="C38" s="3"/>
      <c r="D38" s="3"/>
      <c r="E38" s="3"/>
      <c r="F38" s="3"/>
      <c r="G38" s="3"/>
      <c r="H38" s="3"/>
      <c r="I38" s="3"/>
      <c r="J38" s="3"/>
      <c r="K38" s="3"/>
      <c r="L38" s="3"/>
      <c r="M38" s="3"/>
      <c r="N38" s="3"/>
      <c r="O38" s="3"/>
      <c r="P38" s="3"/>
      <c r="Q38" s="3"/>
      <c r="R38" s="3"/>
      <c r="S38" s="3"/>
      <c r="T38" s="3"/>
      <c r="U38" s="3"/>
      <c r="V38" s="3"/>
      <c r="W38" s="3"/>
      <c r="X38" s="3"/>
      <c r="Y38" s="108" t="s">
        <v>15</v>
      </c>
      <c r="Z38" s="108"/>
      <c r="AA38" s="108"/>
      <c r="AB38" s="108"/>
      <c r="AC38" s="108"/>
      <c r="AD38" s="108"/>
      <c r="AE38" s="108"/>
      <c r="AF38" s="108"/>
      <c r="AG38" s="108"/>
      <c r="AH38" s="42"/>
      <c r="AI38" s="42"/>
      <c r="AJ38" s="42"/>
      <c r="AK38" s="42"/>
      <c r="AL38" s="42"/>
      <c r="AM38" s="42"/>
      <c r="AN38" s="42"/>
      <c r="AO38" s="42"/>
      <c r="AP38" s="17"/>
    </row>
    <row r="39" spans="3:33" ht="13.5" customHeight="1">
      <c r="C39" s="18"/>
      <c r="D39" s="18"/>
      <c r="E39" s="109" t="s">
        <v>12</v>
      </c>
      <c r="F39" s="109"/>
      <c r="G39" s="109"/>
      <c r="H39" s="109"/>
      <c r="I39" s="109"/>
      <c r="J39" s="19"/>
      <c r="K39" s="109" t="s">
        <v>16</v>
      </c>
      <c r="L39" s="109"/>
      <c r="M39" s="109"/>
      <c r="N39" s="19"/>
      <c r="O39" s="109" t="s">
        <v>17</v>
      </c>
      <c r="P39" s="109"/>
      <c r="Q39" s="109"/>
      <c r="R39" s="19"/>
      <c r="S39" s="101" t="s">
        <v>18</v>
      </c>
      <c r="T39" s="101"/>
      <c r="U39" s="101"/>
      <c r="V39" s="101"/>
      <c r="X39" s="20"/>
      <c r="Y39" s="122" t="s">
        <v>19</v>
      </c>
      <c r="Z39" s="122"/>
      <c r="AA39" s="122"/>
      <c r="AB39" s="122"/>
      <c r="AC39" s="123" t="s">
        <v>20</v>
      </c>
      <c r="AD39" s="123"/>
      <c r="AE39" s="123"/>
      <c r="AF39" s="123"/>
      <c r="AG39" s="21"/>
    </row>
    <row r="40" spans="1:33" ht="18" customHeight="1">
      <c r="A40" s="111" t="s">
        <v>21</v>
      </c>
      <c r="B40" s="111"/>
      <c r="C40" s="111"/>
      <c r="D40" s="111"/>
      <c r="E40" s="112">
        <f>O36</f>
        <v>0</v>
      </c>
      <c r="F40" s="112"/>
      <c r="G40" s="112"/>
      <c r="H40" s="112"/>
      <c r="I40" s="112"/>
      <c r="J40" s="19" t="s">
        <v>22</v>
      </c>
      <c r="K40" s="113">
        <v>0.068</v>
      </c>
      <c r="L40" s="113"/>
      <c r="M40" s="113"/>
      <c r="N40" s="22" t="s">
        <v>23</v>
      </c>
      <c r="O40" s="105">
        <v>20200</v>
      </c>
      <c r="P40" s="105"/>
      <c r="Q40" s="105"/>
      <c r="R40" s="23" t="s">
        <v>14</v>
      </c>
      <c r="S40" s="105">
        <f>G41+O40</f>
        <v>20200</v>
      </c>
      <c r="T40" s="105"/>
      <c r="U40" s="105"/>
      <c r="V40" s="105"/>
      <c r="X40" s="24"/>
      <c r="Y40" s="25"/>
      <c r="Z40" s="104"/>
      <c r="AA40" s="104"/>
      <c r="AB40" s="26" t="s">
        <v>24</v>
      </c>
      <c r="AC40" s="105">
        <f>S40/12*Z40</f>
        <v>0</v>
      </c>
      <c r="AD40" s="105"/>
      <c r="AE40" s="105"/>
      <c r="AF40" s="105"/>
      <c r="AG40" s="21"/>
    </row>
    <row r="41" spans="1:33" ht="15" customHeight="1">
      <c r="A41" s="27"/>
      <c r="B41" s="27"/>
      <c r="C41" s="27"/>
      <c r="D41" s="27"/>
      <c r="E41" s="114" t="s">
        <v>25</v>
      </c>
      <c r="F41" s="114"/>
      <c r="G41" s="115">
        <f>ROUNDDOWN((E40*K40),0)</f>
        <v>0</v>
      </c>
      <c r="H41" s="115"/>
      <c r="I41" s="115"/>
      <c r="J41" s="115"/>
      <c r="K41" s="115"/>
      <c r="L41" s="115"/>
      <c r="M41" s="28" t="s">
        <v>26</v>
      </c>
      <c r="N41" s="3"/>
      <c r="O41" s="43" t="s">
        <v>35</v>
      </c>
      <c r="P41" s="43"/>
      <c r="Q41" s="43"/>
      <c r="R41" s="3"/>
      <c r="S41" s="117" t="s">
        <v>28</v>
      </c>
      <c r="T41" s="117"/>
      <c r="U41" s="117"/>
      <c r="V41" s="117"/>
      <c r="X41" s="29"/>
      <c r="Y41" s="30"/>
      <c r="Z41" s="4"/>
      <c r="AA41" s="4"/>
      <c r="AB41" s="4"/>
      <c r="AC41" s="4"/>
      <c r="AD41" s="4"/>
      <c r="AE41" s="4"/>
      <c r="AF41" s="4"/>
      <c r="AG41" s="21"/>
    </row>
    <row r="42" spans="2:33" ht="9" customHeight="1">
      <c r="B42" s="31"/>
      <c r="C42" s="31"/>
      <c r="D42" s="31"/>
      <c r="E42" s="32"/>
      <c r="F42" s="32"/>
      <c r="G42" s="32"/>
      <c r="H42" s="32"/>
      <c r="I42" s="32"/>
      <c r="J42" s="32"/>
      <c r="K42" s="32"/>
      <c r="L42" s="32"/>
      <c r="M42" s="32"/>
      <c r="N42" s="3"/>
      <c r="O42" s="3"/>
      <c r="P42" s="3"/>
      <c r="Q42" s="3"/>
      <c r="R42" s="3"/>
      <c r="S42" s="3"/>
      <c r="T42" s="3"/>
      <c r="U42" s="3"/>
      <c r="V42" s="3"/>
      <c r="X42" s="3"/>
      <c r="Y42" s="30"/>
      <c r="Z42" s="4"/>
      <c r="AA42" s="4"/>
      <c r="AB42" s="4"/>
      <c r="AC42" s="4"/>
      <c r="AD42" s="4"/>
      <c r="AE42" s="4"/>
      <c r="AF42" s="17"/>
      <c r="AG42" s="21"/>
    </row>
    <row r="43" spans="3:33" ht="15">
      <c r="C43" s="18"/>
      <c r="D43" s="18"/>
      <c r="E43" s="109" t="s">
        <v>12</v>
      </c>
      <c r="F43" s="109"/>
      <c r="G43" s="109"/>
      <c r="H43" s="109"/>
      <c r="I43" s="109"/>
      <c r="J43" s="19"/>
      <c r="K43" s="109" t="s">
        <v>16</v>
      </c>
      <c r="L43" s="109"/>
      <c r="M43" s="109"/>
      <c r="N43" s="19"/>
      <c r="O43" s="109" t="s">
        <v>17</v>
      </c>
      <c r="P43" s="109"/>
      <c r="Q43" s="109"/>
      <c r="R43" s="19"/>
      <c r="S43" s="101" t="s">
        <v>18</v>
      </c>
      <c r="T43" s="101"/>
      <c r="U43" s="101"/>
      <c r="V43" s="101"/>
      <c r="X43" s="20"/>
      <c r="Y43" s="110" t="s">
        <v>19</v>
      </c>
      <c r="Z43" s="110"/>
      <c r="AA43" s="110"/>
      <c r="AB43" s="110"/>
      <c r="AC43" s="101" t="s">
        <v>29</v>
      </c>
      <c r="AD43" s="101"/>
      <c r="AE43" s="101"/>
      <c r="AF43" s="101"/>
      <c r="AG43" s="21"/>
    </row>
    <row r="44" spans="1:33" ht="18" customHeight="1">
      <c r="A44" s="118" t="s">
        <v>30</v>
      </c>
      <c r="B44" s="118"/>
      <c r="C44" s="118"/>
      <c r="D44" s="118"/>
      <c r="E44" s="112">
        <f>O36</f>
        <v>0</v>
      </c>
      <c r="F44" s="112"/>
      <c r="G44" s="112"/>
      <c r="H44" s="112"/>
      <c r="I44" s="112"/>
      <c r="J44" s="19" t="s">
        <v>22</v>
      </c>
      <c r="K44" s="113">
        <v>0.0268</v>
      </c>
      <c r="L44" s="113"/>
      <c r="M44" s="113"/>
      <c r="N44" s="22" t="s">
        <v>23</v>
      </c>
      <c r="O44" s="105">
        <v>8300</v>
      </c>
      <c r="P44" s="105"/>
      <c r="Q44" s="105"/>
      <c r="R44" s="22" t="s">
        <v>14</v>
      </c>
      <c r="S44" s="105">
        <f>G45+O44</f>
        <v>8300</v>
      </c>
      <c r="T44" s="105"/>
      <c r="U44" s="105"/>
      <c r="V44" s="105"/>
      <c r="X44" s="24"/>
      <c r="Y44" s="25"/>
      <c r="Z44" s="104"/>
      <c r="AA44" s="104"/>
      <c r="AB44" s="26" t="s">
        <v>24</v>
      </c>
      <c r="AC44" s="105">
        <f>S44/12*Z44</f>
        <v>0</v>
      </c>
      <c r="AD44" s="105"/>
      <c r="AE44" s="105"/>
      <c r="AF44" s="105"/>
      <c r="AG44" s="21"/>
    </row>
    <row r="45" spans="1:33" ht="15" customHeight="1">
      <c r="A45" s="118"/>
      <c r="B45" s="118"/>
      <c r="C45" s="118"/>
      <c r="D45" s="118"/>
      <c r="E45" s="114" t="s">
        <v>25</v>
      </c>
      <c r="F45" s="114"/>
      <c r="G45" s="115">
        <f>ROUNDDOWN((E44*K44),0)</f>
        <v>0</v>
      </c>
      <c r="H45" s="115"/>
      <c r="I45" s="115"/>
      <c r="J45" s="115"/>
      <c r="K45" s="115"/>
      <c r="L45" s="115"/>
      <c r="M45" s="28" t="s">
        <v>26</v>
      </c>
      <c r="N45" s="3"/>
      <c r="O45" s="43" t="s">
        <v>35</v>
      </c>
      <c r="P45" s="43"/>
      <c r="Q45" s="43"/>
      <c r="R45" s="3"/>
      <c r="S45" s="117" t="s">
        <v>28</v>
      </c>
      <c r="T45" s="117"/>
      <c r="U45" s="117"/>
      <c r="V45" s="117"/>
      <c r="X45" s="3"/>
      <c r="Y45" s="30"/>
      <c r="Z45" s="4"/>
      <c r="AA45" s="4"/>
      <c r="AB45" s="4"/>
      <c r="AC45" s="4"/>
      <c r="AD45" s="4"/>
      <c r="AE45" s="4"/>
      <c r="AF45" s="17"/>
      <c r="AG45" s="21"/>
    </row>
    <row r="46" spans="2:33" ht="9.75" customHeight="1">
      <c r="B46" s="31"/>
      <c r="C46" s="31"/>
      <c r="D46" s="31"/>
      <c r="E46" s="32"/>
      <c r="F46" s="32"/>
      <c r="G46" s="32"/>
      <c r="H46" s="32"/>
      <c r="I46" s="32"/>
      <c r="J46" s="32"/>
      <c r="K46" s="32"/>
      <c r="L46" s="32"/>
      <c r="M46" s="32"/>
      <c r="N46" s="3"/>
      <c r="O46" s="3"/>
      <c r="P46" s="3"/>
      <c r="Q46" s="3"/>
      <c r="R46" s="3"/>
      <c r="S46" s="3"/>
      <c r="T46" s="3"/>
      <c r="U46" s="3"/>
      <c r="V46" s="3"/>
      <c r="X46" s="3"/>
      <c r="Y46" s="30"/>
      <c r="Z46" s="4"/>
      <c r="AA46" s="4"/>
      <c r="AB46" s="4"/>
      <c r="AC46" s="4"/>
      <c r="AD46" s="4"/>
      <c r="AE46" s="4"/>
      <c r="AF46" s="17"/>
      <c r="AG46" s="21"/>
    </row>
    <row r="47" spans="3:33" ht="13.5" customHeight="1">
      <c r="C47" s="33"/>
      <c r="D47" s="33"/>
      <c r="E47" s="109" t="s">
        <v>12</v>
      </c>
      <c r="F47" s="109"/>
      <c r="G47" s="109"/>
      <c r="H47" s="109"/>
      <c r="I47" s="109"/>
      <c r="J47" s="19"/>
      <c r="K47" s="109" t="s">
        <v>16</v>
      </c>
      <c r="L47" s="109"/>
      <c r="M47" s="109"/>
      <c r="N47" s="19"/>
      <c r="O47" s="109" t="s">
        <v>17</v>
      </c>
      <c r="P47" s="109"/>
      <c r="Q47" s="109"/>
      <c r="R47" s="19"/>
      <c r="S47" s="101" t="s">
        <v>18</v>
      </c>
      <c r="T47" s="101"/>
      <c r="U47" s="101"/>
      <c r="V47" s="101"/>
      <c r="X47" s="20"/>
      <c r="Y47" s="110" t="s">
        <v>19</v>
      </c>
      <c r="Z47" s="110"/>
      <c r="AA47" s="110"/>
      <c r="AB47" s="110"/>
      <c r="AC47" s="101" t="s">
        <v>31</v>
      </c>
      <c r="AD47" s="101"/>
      <c r="AE47" s="101"/>
      <c r="AF47" s="101"/>
      <c r="AG47" s="21"/>
    </row>
    <row r="48" spans="1:33" ht="18" customHeight="1">
      <c r="A48" s="119" t="s">
        <v>32</v>
      </c>
      <c r="B48" s="119"/>
      <c r="C48" s="119"/>
      <c r="D48" s="119"/>
      <c r="E48" s="112">
        <f>O36</f>
        <v>0</v>
      </c>
      <c r="F48" s="112"/>
      <c r="G48" s="112"/>
      <c r="H48" s="112"/>
      <c r="I48" s="112"/>
      <c r="J48" s="19" t="s">
        <v>22</v>
      </c>
      <c r="K48" s="113">
        <v>0.023100000000000002</v>
      </c>
      <c r="L48" s="113"/>
      <c r="M48" s="113"/>
      <c r="N48" s="22" t="s">
        <v>23</v>
      </c>
      <c r="O48" s="105">
        <v>8300</v>
      </c>
      <c r="P48" s="105"/>
      <c r="Q48" s="105"/>
      <c r="R48" s="22" t="s">
        <v>14</v>
      </c>
      <c r="S48" s="105">
        <f>G49+O48</f>
        <v>8300</v>
      </c>
      <c r="T48" s="105"/>
      <c r="U48" s="105"/>
      <c r="V48" s="105"/>
      <c r="X48" s="24"/>
      <c r="Y48" s="25"/>
      <c r="Z48" s="104"/>
      <c r="AA48" s="104"/>
      <c r="AB48" s="26" t="s">
        <v>24</v>
      </c>
      <c r="AC48" s="105">
        <f>S48/12*Z48</f>
        <v>0</v>
      </c>
      <c r="AD48" s="105"/>
      <c r="AE48" s="105"/>
      <c r="AF48" s="105"/>
      <c r="AG48" s="21"/>
    </row>
    <row r="49" spans="1:33" ht="15" customHeight="1">
      <c r="A49" s="119"/>
      <c r="B49" s="119"/>
      <c r="C49" s="119"/>
      <c r="D49" s="119"/>
      <c r="E49" s="114" t="s">
        <v>25</v>
      </c>
      <c r="F49" s="114"/>
      <c r="G49" s="115">
        <f>ROUNDDOWN((E48*K48),0)</f>
        <v>0</v>
      </c>
      <c r="H49" s="115"/>
      <c r="I49" s="115"/>
      <c r="J49" s="115"/>
      <c r="K49" s="115"/>
      <c r="L49" s="115"/>
      <c r="M49" s="28" t="s">
        <v>26</v>
      </c>
      <c r="N49" s="3"/>
      <c r="O49" s="116" t="s">
        <v>35</v>
      </c>
      <c r="P49" s="116"/>
      <c r="Q49" s="116"/>
      <c r="R49" s="3"/>
      <c r="S49" s="117" t="s">
        <v>28</v>
      </c>
      <c r="T49" s="117"/>
      <c r="U49" s="117"/>
      <c r="V49" s="117"/>
      <c r="X49" s="29"/>
      <c r="Y49" s="34"/>
      <c r="Z49" s="35"/>
      <c r="AA49" s="35"/>
      <c r="AB49" s="35"/>
      <c r="AC49" s="35"/>
      <c r="AD49" s="35"/>
      <c r="AE49" s="35"/>
      <c r="AF49" s="35"/>
      <c r="AG49" s="36"/>
    </row>
    <row r="50" spans="2:40" ht="9" customHeight="1">
      <c r="B50" s="33"/>
      <c r="C50" s="33"/>
      <c r="D50" s="33"/>
      <c r="E50" s="38"/>
      <c r="F50" s="38"/>
      <c r="G50" s="38"/>
      <c r="H50" s="38"/>
      <c r="I50" s="38"/>
      <c r="J50" s="38"/>
      <c r="K50" s="38"/>
      <c r="L50" s="38"/>
      <c r="M50" s="38"/>
      <c r="N50" s="3"/>
      <c r="O50" s="38"/>
      <c r="P50" s="38"/>
      <c r="Q50" s="38"/>
      <c r="R50" s="38"/>
      <c r="S50" s="38"/>
      <c r="T50" s="38"/>
      <c r="U50" s="38"/>
      <c r="V50" s="38"/>
      <c r="W50" s="38"/>
      <c r="X50" s="3"/>
      <c r="Y50" s="3"/>
      <c r="Z50" s="3"/>
      <c r="AA50" s="17"/>
      <c r="AB50" s="39"/>
      <c r="AC50" s="39"/>
      <c r="AD50" s="39"/>
      <c r="AE50" s="39"/>
      <c r="AF50" s="39"/>
      <c r="AG50" s="39"/>
      <c r="AH50" s="39"/>
      <c r="AI50" s="39"/>
      <c r="AJ50" s="39"/>
      <c r="AK50" s="17"/>
      <c r="AL50" s="40"/>
      <c r="AM50" s="40"/>
      <c r="AN50" s="40"/>
    </row>
    <row r="51" spans="2:40" ht="12" customHeight="1">
      <c r="B51" s="41"/>
      <c r="C51" s="41"/>
      <c r="D51" s="41"/>
      <c r="E51" s="32"/>
      <c r="F51" s="32"/>
      <c r="G51" s="32"/>
      <c r="H51" s="32"/>
      <c r="I51" s="32"/>
      <c r="J51" s="32"/>
      <c r="K51" s="32"/>
      <c r="L51" s="32"/>
      <c r="M51" s="32"/>
      <c r="N51" s="3"/>
      <c r="O51" s="32"/>
      <c r="P51" s="32"/>
      <c r="Q51" s="32"/>
      <c r="R51" s="32"/>
      <c r="S51" s="32"/>
      <c r="T51" s="32"/>
      <c r="U51" s="32"/>
      <c r="V51" s="32"/>
      <c r="W51" s="38"/>
      <c r="X51" s="120" t="s">
        <v>33</v>
      </c>
      <c r="Y51" s="120"/>
      <c r="Z51" s="120"/>
      <c r="AA51" s="120"/>
      <c r="AB51" s="120"/>
      <c r="AC51" s="120"/>
      <c r="AD51" s="120"/>
      <c r="AE51" s="120"/>
      <c r="AF51" s="120"/>
      <c r="AG51" s="120"/>
      <c r="AH51" s="120"/>
      <c r="AI51" s="120"/>
      <c r="AJ51" s="120"/>
      <c r="AK51" s="121">
        <f>AC40+AC44+AC48</f>
        <v>0</v>
      </c>
      <c r="AL51" s="121"/>
      <c r="AM51" s="121"/>
      <c r="AN51" s="121"/>
    </row>
    <row r="52" spans="2:40" ht="12" customHeight="1">
      <c r="B52" s="41"/>
      <c r="C52" s="41"/>
      <c r="D52" s="41"/>
      <c r="E52" s="32"/>
      <c r="F52" s="32"/>
      <c r="G52" s="32"/>
      <c r="H52" s="32"/>
      <c r="I52" s="32"/>
      <c r="J52" s="32"/>
      <c r="K52" s="32"/>
      <c r="L52" s="32"/>
      <c r="M52" s="32"/>
      <c r="N52" s="3"/>
      <c r="O52" s="32"/>
      <c r="P52" s="32"/>
      <c r="Q52" s="32"/>
      <c r="R52" s="32"/>
      <c r="S52" s="32"/>
      <c r="T52" s="32"/>
      <c r="U52" s="32"/>
      <c r="V52" s="32"/>
      <c r="W52" s="38"/>
      <c r="X52" s="120"/>
      <c r="Y52" s="120"/>
      <c r="Z52" s="120"/>
      <c r="AA52" s="120"/>
      <c r="AB52" s="120"/>
      <c r="AC52" s="120"/>
      <c r="AD52" s="120"/>
      <c r="AE52" s="120"/>
      <c r="AF52" s="120"/>
      <c r="AG52" s="120"/>
      <c r="AH52" s="120"/>
      <c r="AI52" s="120"/>
      <c r="AJ52" s="120"/>
      <c r="AK52" s="121"/>
      <c r="AL52" s="121"/>
      <c r="AM52" s="121"/>
      <c r="AN52" s="121"/>
    </row>
    <row r="53" spans="1:38" ht="9" customHeight="1">
      <c r="A53" s="5"/>
      <c r="B53" s="5"/>
      <c r="C53" s="3"/>
      <c r="D53" s="3"/>
      <c r="E53" s="3"/>
      <c r="F53" s="3"/>
      <c r="G53" s="3"/>
      <c r="H53" s="3"/>
      <c r="I53" s="3"/>
      <c r="J53" s="3"/>
      <c r="K53" s="6"/>
      <c r="L53" s="6"/>
      <c r="M53" s="6"/>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3:41" ht="9" customHeight="1">
      <c r="C54" s="7"/>
      <c r="D54" s="7"/>
      <c r="E54" s="7"/>
      <c r="F54" s="7"/>
      <c r="G54" s="7"/>
      <c r="H54" s="7"/>
      <c r="I54" s="7"/>
      <c r="J54" s="7"/>
      <c r="K54" s="7"/>
      <c r="L54" s="7"/>
      <c r="M54" s="7"/>
      <c r="N54" s="7"/>
      <c r="O54" s="7"/>
      <c r="P54" s="7"/>
      <c r="Q54" s="7"/>
      <c r="R54" s="7"/>
      <c r="S54" s="7"/>
      <c r="T54" s="7"/>
      <c r="U54" s="7"/>
      <c r="V54" s="7"/>
      <c r="W54" s="7"/>
      <c r="X54" s="8"/>
      <c r="Y54" s="8"/>
      <c r="Z54" s="8"/>
      <c r="AA54" s="7"/>
      <c r="AB54" s="7"/>
      <c r="AC54" s="7"/>
      <c r="AD54" s="7"/>
      <c r="AE54" s="9"/>
      <c r="AF54" s="10"/>
      <c r="AG54" s="10"/>
      <c r="AH54" s="7"/>
      <c r="AI54" s="10"/>
      <c r="AJ54" s="10"/>
      <c r="AK54" s="7"/>
      <c r="AL54" s="7"/>
      <c r="AM54" s="7"/>
      <c r="AN54" s="7"/>
      <c r="AO54" s="7"/>
    </row>
    <row r="55" spans="2:40" s="2" customFormat="1" ht="15" customHeight="1">
      <c r="B55" s="44"/>
      <c r="C55" s="124" t="s">
        <v>36</v>
      </c>
      <c r="D55" s="124"/>
      <c r="E55" s="124"/>
      <c r="F55" s="124"/>
      <c r="G55" s="124"/>
      <c r="H55" s="124"/>
      <c r="I55" s="124"/>
      <c r="J55" s="124"/>
      <c r="K55" s="124"/>
      <c r="L55" s="124"/>
      <c r="M55" s="124"/>
      <c r="N55" s="124"/>
      <c r="O55" s="44"/>
      <c r="P55" s="124" t="s">
        <v>37</v>
      </c>
      <c r="Q55" s="124"/>
      <c r="R55" s="124"/>
      <c r="S55" s="124"/>
      <c r="T55" s="124"/>
      <c r="U55" s="124"/>
      <c r="V55" s="124"/>
      <c r="W55" s="124"/>
      <c r="X55" s="124"/>
      <c r="Y55" s="124"/>
      <c r="Z55" s="124"/>
      <c r="AA55" s="124"/>
      <c r="AB55" s="44"/>
      <c r="AC55" s="124" t="s">
        <v>38</v>
      </c>
      <c r="AD55" s="124"/>
      <c r="AE55" s="124"/>
      <c r="AF55" s="124"/>
      <c r="AG55" s="124"/>
      <c r="AH55" s="124"/>
      <c r="AI55" s="124"/>
      <c r="AJ55" s="124"/>
      <c r="AK55" s="124"/>
      <c r="AL55" s="124"/>
      <c r="AM55" s="124"/>
      <c r="AN55" s="124"/>
    </row>
    <row r="56" spans="2:41" ht="15" customHeight="1">
      <c r="B56" s="4"/>
      <c r="C56" s="125" t="s">
        <v>39</v>
      </c>
      <c r="D56" s="125"/>
      <c r="E56" s="125"/>
      <c r="F56" s="26"/>
      <c r="G56" s="122" t="s">
        <v>19</v>
      </c>
      <c r="H56" s="122"/>
      <c r="I56" s="122"/>
      <c r="J56" s="122"/>
      <c r="K56" s="126" t="s">
        <v>39</v>
      </c>
      <c r="L56" s="126"/>
      <c r="M56" s="126"/>
      <c r="N56" s="45"/>
      <c r="O56" s="4"/>
      <c r="P56" s="125" t="s">
        <v>39</v>
      </c>
      <c r="Q56" s="125"/>
      <c r="R56" s="125"/>
      <c r="S56" s="26"/>
      <c r="T56" s="122" t="s">
        <v>19</v>
      </c>
      <c r="U56" s="122"/>
      <c r="V56" s="122"/>
      <c r="W56" s="122"/>
      <c r="X56" s="126" t="s">
        <v>39</v>
      </c>
      <c r="Y56" s="126"/>
      <c r="Z56" s="126"/>
      <c r="AA56" s="45"/>
      <c r="AB56" s="4"/>
      <c r="AC56" s="125" t="s">
        <v>39</v>
      </c>
      <c r="AD56" s="125"/>
      <c r="AE56" s="125"/>
      <c r="AF56" s="26"/>
      <c r="AG56" s="122" t="s">
        <v>19</v>
      </c>
      <c r="AH56" s="122"/>
      <c r="AI56" s="122"/>
      <c r="AJ56" s="122"/>
      <c r="AK56" s="123" t="s">
        <v>39</v>
      </c>
      <c r="AL56" s="123"/>
      <c r="AM56" s="123"/>
      <c r="AN56" s="45"/>
      <c r="AO56" s="4"/>
    </row>
    <row r="57" spans="2:41" ht="15" customHeight="1">
      <c r="B57" s="131">
        <v>19400</v>
      </c>
      <c r="C57" s="131"/>
      <c r="D57" s="131"/>
      <c r="E57" s="131"/>
      <c r="F57" s="46"/>
      <c r="G57" s="47"/>
      <c r="H57" s="127"/>
      <c r="I57" s="127"/>
      <c r="J57" s="26" t="s">
        <v>24</v>
      </c>
      <c r="K57" s="128">
        <f>ROUNDDOWN((B57/12*H57),0)</f>
        <v>0</v>
      </c>
      <c r="L57" s="128"/>
      <c r="M57" s="128"/>
      <c r="N57" s="48"/>
      <c r="O57" s="4"/>
      <c r="P57" s="129">
        <v>7300</v>
      </c>
      <c r="Q57" s="129"/>
      <c r="R57" s="129"/>
      <c r="S57" s="46"/>
      <c r="T57" s="47"/>
      <c r="U57" s="127"/>
      <c r="V57" s="127"/>
      <c r="W57" s="26" t="s">
        <v>24</v>
      </c>
      <c r="X57" s="128">
        <f>ROUNDDOWN((P57/12*U57),0)</f>
        <v>0</v>
      </c>
      <c r="Y57" s="128"/>
      <c r="Z57" s="128"/>
      <c r="AA57" s="48"/>
      <c r="AB57" s="4"/>
      <c r="AC57" s="129">
        <v>5700</v>
      </c>
      <c r="AD57" s="129"/>
      <c r="AE57" s="129"/>
      <c r="AF57" s="46"/>
      <c r="AG57" s="47"/>
      <c r="AH57" s="127"/>
      <c r="AI57" s="127"/>
      <c r="AJ57" s="26" t="s">
        <v>24</v>
      </c>
      <c r="AK57" s="128">
        <f>ROUNDDOWN((AC57/12*AH57),0)</f>
        <v>0</v>
      </c>
      <c r="AL57" s="128"/>
      <c r="AM57" s="128"/>
      <c r="AN57" s="48"/>
      <c r="AO57" s="4"/>
    </row>
    <row r="58" spans="2:41" ht="5.25" customHeight="1">
      <c r="B58" s="4"/>
      <c r="C58" s="4"/>
      <c r="D58" s="4"/>
      <c r="E58" s="4"/>
      <c r="F58" s="4"/>
      <c r="G58" s="34"/>
      <c r="H58" s="35"/>
      <c r="I58" s="35"/>
      <c r="J58" s="35"/>
      <c r="K58" s="35"/>
      <c r="L58" s="35"/>
      <c r="M58" s="35"/>
      <c r="N58" s="49"/>
      <c r="O58" s="4"/>
      <c r="P58" s="4"/>
      <c r="Q58" s="4"/>
      <c r="R58" s="4"/>
      <c r="S58" s="4"/>
      <c r="T58" s="34"/>
      <c r="U58" s="35"/>
      <c r="V58" s="35"/>
      <c r="W58" s="35"/>
      <c r="X58" s="35"/>
      <c r="Y58" s="35"/>
      <c r="Z58" s="35"/>
      <c r="AA58" s="49"/>
      <c r="AB58" s="4"/>
      <c r="AC58" s="4"/>
      <c r="AD58" s="4"/>
      <c r="AE58" s="4"/>
      <c r="AF58" s="4"/>
      <c r="AG58" s="34"/>
      <c r="AH58" s="35"/>
      <c r="AI58" s="35"/>
      <c r="AJ58" s="35"/>
      <c r="AK58" s="35"/>
      <c r="AL58" s="35"/>
      <c r="AM58" s="35"/>
      <c r="AN58" s="49"/>
      <c r="AO58" s="4"/>
    </row>
    <row r="59" spans="3:40" ht="15" customHeight="1">
      <c r="C59" s="4"/>
      <c r="F59" s="4"/>
      <c r="G59" s="4"/>
      <c r="H59" s="4"/>
      <c r="I59" s="4"/>
      <c r="J59" s="4"/>
      <c r="K59" s="4"/>
      <c r="N59" s="4"/>
      <c r="O59" s="4"/>
      <c r="P59" s="4"/>
      <c r="Q59" s="4"/>
      <c r="R59" s="4"/>
      <c r="S59" s="4"/>
      <c r="T59" s="4"/>
      <c r="W59" s="50"/>
      <c r="X59" s="50"/>
      <c r="Y59" s="50"/>
      <c r="Z59" s="4"/>
      <c r="AA59" s="4"/>
      <c r="AB59" s="4"/>
      <c r="AC59" s="4"/>
      <c r="AD59" s="51"/>
      <c r="AE59" s="17"/>
      <c r="AF59" s="17"/>
      <c r="AG59" s="4"/>
      <c r="AH59" s="17"/>
      <c r="AI59" s="17"/>
      <c r="AJ59" s="4"/>
      <c r="AK59" s="4"/>
      <c r="AL59" s="4"/>
      <c r="AM59" s="4"/>
      <c r="AN59" s="4"/>
    </row>
    <row r="60" spans="2:37" s="2" customFormat="1" ht="15" customHeight="1">
      <c r="B60" s="44"/>
      <c r="C60" s="44"/>
      <c r="D60" s="130" t="s">
        <v>40</v>
      </c>
      <c r="E60" s="130"/>
      <c r="F60" s="130"/>
      <c r="G60" s="130"/>
      <c r="H60" s="130"/>
      <c r="I60" s="130"/>
      <c r="J60" s="130"/>
      <c r="K60" s="130"/>
      <c r="L60" s="52"/>
      <c r="M60" s="130" t="s">
        <v>41</v>
      </c>
      <c r="N60" s="130"/>
      <c r="O60" s="130"/>
      <c r="P60" s="130"/>
      <c r="Q60" s="130"/>
      <c r="R60" s="130"/>
      <c r="S60" s="130"/>
      <c r="T60" s="130"/>
      <c r="U60" s="52"/>
      <c r="V60" s="130" t="s">
        <v>42</v>
      </c>
      <c r="W60" s="130"/>
      <c r="X60" s="130"/>
      <c r="Y60" s="130"/>
      <c r="Z60" s="130"/>
      <c r="AA60" s="130"/>
      <c r="AB60" s="130"/>
      <c r="AC60" s="130"/>
      <c r="AD60" s="53"/>
      <c r="AE60" s="53"/>
      <c r="AF60" s="130" t="s">
        <v>43</v>
      </c>
      <c r="AG60" s="130"/>
      <c r="AH60" s="130"/>
      <c r="AI60" s="130"/>
      <c r="AJ60" s="130"/>
      <c r="AK60" s="130"/>
    </row>
    <row r="61" spans="2:38" ht="18" customHeight="1">
      <c r="B61" s="3"/>
      <c r="C61" s="3"/>
      <c r="D61" s="19"/>
      <c r="E61" s="132">
        <f>ROUNDDOWN(AC19+AC40+K57,-2)</f>
        <v>0</v>
      </c>
      <c r="F61" s="132"/>
      <c r="G61" s="132"/>
      <c r="H61" s="132"/>
      <c r="I61" s="132"/>
      <c r="J61" s="132"/>
      <c r="K61" s="54"/>
      <c r="L61" s="55" t="s">
        <v>23</v>
      </c>
      <c r="M61" s="19"/>
      <c r="N61" s="132">
        <f>ROUNDDOWN(AC23+AC44+X57,-2)</f>
        <v>0</v>
      </c>
      <c r="O61" s="132"/>
      <c r="P61" s="132"/>
      <c r="Q61" s="132"/>
      <c r="R61" s="132"/>
      <c r="S61" s="132"/>
      <c r="T61" s="56"/>
      <c r="U61" s="55" t="s">
        <v>23</v>
      </c>
      <c r="V61" s="19"/>
      <c r="W61" s="132">
        <f>ROUNDDOWN(AC27+AC48+AK57,-2)</f>
        <v>0</v>
      </c>
      <c r="X61" s="132"/>
      <c r="Y61" s="132"/>
      <c r="Z61" s="132"/>
      <c r="AA61" s="132"/>
      <c r="AB61" s="132"/>
      <c r="AC61" s="40"/>
      <c r="AD61" s="55" t="s">
        <v>14</v>
      </c>
      <c r="AE61" s="55"/>
      <c r="AF61" s="132">
        <f>E61+N61+W61</f>
        <v>0</v>
      </c>
      <c r="AG61" s="132"/>
      <c r="AH61" s="132"/>
      <c r="AI61" s="132"/>
      <c r="AJ61" s="132"/>
      <c r="AK61" s="132"/>
      <c r="AL61" s="3"/>
    </row>
    <row r="62" spans="4:29" ht="15" customHeight="1">
      <c r="D62" s="133" t="s">
        <v>44</v>
      </c>
      <c r="E62" s="133"/>
      <c r="F62" s="133"/>
      <c r="G62" s="133"/>
      <c r="H62" s="133"/>
      <c r="I62" s="133"/>
      <c r="J62" s="133"/>
      <c r="K62" s="133"/>
      <c r="M62" s="133" t="s">
        <v>45</v>
      </c>
      <c r="N62" s="133"/>
      <c r="O62" s="133"/>
      <c r="P62" s="133"/>
      <c r="Q62" s="133"/>
      <c r="R62" s="133"/>
      <c r="S62" s="133"/>
      <c r="T62" s="133"/>
      <c r="V62" s="133" t="s">
        <v>46</v>
      </c>
      <c r="W62" s="133"/>
      <c r="X62" s="133"/>
      <c r="Y62" s="133"/>
      <c r="Z62" s="133"/>
      <c r="AA62" s="133"/>
      <c r="AB62" s="133"/>
      <c r="AC62" s="133"/>
    </row>
    <row r="63" spans="4:29" ht="9" customHeight="1">
      <c r="D63" s="57"/>
      <c r="E63" s="57"/>
      <c r="F63" s="57"/>
      <c r="G63" s="57"/>
      <c r="H63" s="57"/>
      <c r="I63" s="57"/>
      <c r="J63" s="57"/>
      <c r="K63" s="57"/>
      <c r="M63" s="57"/>
      <c r="N63" s="57"/>
      <c r="O63" s="57"/>
      <c r="P63" s="57"/>
      <c r="Q63" s="57"/>
      <c r="R63" s="57"/>
      <c r="S63" s="57"/>
      <c r="T63" s="57"/>
      <c r="V63" s="57"/>
      <c r="W63" s="57"/>
      <c r="X63" s="57"/>
      <c r="Y63" s="57"/>
      <c r="Z63" s="57"/>
      <c r="AA63" s="57"/>
      <c r="AB63" s="57"/>
      <c r="AC63" s="57"/>
    </row>
    <row r="64" spans="22:37" ht="14.25" customHeight="1">
      <c r="V64" s="58"/>
      <c r="Z64" s="59"/>
      <c r="AA64" s="134" t="s">
        <v>19</v>
      </c>
      <c r="AB64" s="134"/>
      <c r="AC64" s="134"/>
      <c r="AD64" s="134"/>
      <c r="AF64" s="135" t="s">
        <v>47</v>
      </c>
      <c r="AG64" s="135"/>
      <c r="AH64" s="135"/>
      <c r="AI64" s="135"/>
      <c r="AJ64" s="135"/>
      <c r="AK64" s="135"/>
    </row>
    <row r="65" spans="17:37" ht="18.75" customHeight="1">
      <c r="Q65" s="58"/>
      <c r="R65" s="58"/>
      <c r="S65" s="58"/>
      <c r="U65" s="136" t="s">
        <v>48</v>
      </c>
      <c r="V65" s="136"/>
      <c r="W65" s="136"/>
      <c r="X65" s="136"/>
      <c r="Y65" s="136"/>
      <c r="Z65" s="137" t="s">
        <v>49</v>
      </c>
      <c r="AA65" s="137"/>
      <c r="AB65" s="104">
        <v>6</v>
      </c>
      <c r="AC65" s="104"/>
      <c r="AD65" s="138" t="s">
        <v>14</v>
      </c>
      <c r="AE65" s="138"/>
      <c r="AF65" s="139">
        <f>_xlfn.IFERROR(ROUNDUP(AF61/AB65,-2),0)</f>
        <v>0</v>
      </c>
      <c r="AG65" s="139"/>
      <c r="AH65" s="139"/>
      <c r="AI65" s="139"/>
      <c r="AJ65" s="139"/>
      <c r="AK65" s="139"/>
    </row>
  </sheetData>
  <sheetProtection selectLockedCells="1" selectUnlockedCells="1"/>
  <mergeCells count="170">
    <mergeCell ref="AA64:AD64"/>
    <mergeCell ref="AF64:AK64"/>
    <mergeCell ref="U65:Y65"/>
    <mergeCell ref="Z65:AA65"/>
    <mergeCell ref="AB65:AC65"/>
    <mergeCell ref="AD65:AE65"/>
    <mergeCell ref="AF65:AK65"/>
    <mergeCell ref="E61:J61"/>
    <mergeCell ref="N61:S61"/>
    <mergeCell ref="W61:AB61"/>
    <mergeCell ref="AF61:AK61"/>
    <mergeCell ref="D62:K62"/>
    <mergeCell ref="M62:T62"/>
    <mergeCell ref="V62:AC62"/>
    <mergeCell ref="AK57:AM57"/>
    <mergeCell ref="D60:K60"/>
    <mergeCell ref="M60:T60"/>
    <mergeCell ref="V60:AC60"/>
    <mergeCell ref="AF60:AK60"/>
    <mergeCell ref="B57:E57"/>
    <mergeCell ref="AC56:AE56"/>
    <mergeCell ref="AG56:AJ56"/>
    <mergeCell ref="AK56:AM56"/>
    <mergeCell ref="H57:I57"/>
    <mergeCell ref="K57:M57"/>
    <mergeCell ref="P57:R57"/>
    <mergeCell ref="U57:V57"/>
    <mergeCell ref="X57:Z57"/>
    <mergeCell ref="AC57:AE57"/>
    <mergeCell ref="AH57:AI57"/>
    <mergeCell ref="AK51:AN52"/>
    <mergeCell ref="C55:N55"/>
    <mergeCell ref="P55:AA55"/>
    <mergeCell ref="AC55:AN55"/>
    <mergeCell ref="C56:E56"/>
    <mergeCell ref="G56:J56"/>
    <mergeCell ref="K56:M56"/>
    <mergeCell ref="P56:R56"/>
    <mergeCell ref="T56:W56"/>
    <mergeCell ref="X56:Z56"/>
    <mergeCell ref="AC48:AF48"/>
    <mergeCell ref="E49:F49"/>
    <mergeCell ref="G49:L49"/>
    <mergeCell ref="O49:Q49"/>
    <mergeCell ref="S49:V49"/>
    <mergeCell ref="X51:AJ52"/>
    <mergeCell ref="A48:D49"/>
    <mergeCell ref="E48:I48"/>
    <mergeCell ref="K48:M48"/>
    <mergeCell ref="O48:Q48"/>
    <mergeCell ref="S48:V48"/>
    <mergeCell ref="Z48:AA48"/>
    <mergeCell ref="AC44:AF44"/>
    <mergeCell ref="E45:F45"/>
    <mergeCell ref="G45:L45"/>
    <mergeCell ref="S45:V45"/>
    <mergeCell ref="E47:I47"/>
    <mergeCell ref="K47:M47"/>
    <mergeCell ref="O47:Q47"/>
    <mergeCell ref="S47:V47"/>
    <mergeCell ref="Y47:AB47"/>
    <mergeCell ref="AC47:AF47"/>
    <mergeCell ref="A44:D45"/>
    <mergeCell ref="E44:I44"/>
    <mergeCell ref="K44:M44"/>
    <mergeCell ref="O44:Q44"/>
    <mergeCell ref="S44:V44"/>
    <mergeCell ref="Z44:AA44"/>
    <mergeCell ref="AC40:AF40"/>
    <mergeCell ref="E41:F41"/>
    <mergeCell ref="G41:L41"/>
    <mergeCell ref="S41:V41"/>
    <mergeCell ref="E43:I43"/>
    <mergeCell ref="K43:M43"/>
    <mergeCell ref="O43:Q43"/>
    <mergeCell ref="S43:V43"/>
    <mergeCell ref="Y43:AB43"/>
    <mergeCell ref="AC43:AF43"/>
    <mergeCell ref="A40:D40"/>
    <mergeCell ref="E40:I40"/>
    <mergeCell ref="K40:M40"/>
    <mergeCell ref="O40:Q40"/>
    <mergeCell ref="S40:V40"/>
    <mergeCell ref="Z40:AA40"/>
    <mergeCell ref="Y38:AG38"/>
    <mergeCell ref="E39:I39"/>
    <mergeCell ref="K39:M39"/>
    <mergeCell ref="O39:Q39"/>
    <mergeCell ref="S39:V39"/>
    <mergeCell ref="Y39:AB39"/>
    <mergeCell ref="AC39:AF39"/>
    <mergeCell ref="AH35:AK35"/>
    <mergeCell ref="E36:I36"/>
    <mergeCell ref="K36:M36"/>
    <mergeCell ref="O36:S36"/>
    <mergeCell ref="X36:AA36"/>
    <mergeCell ref="AC36:AF36"/>
    <mergeCell ref="AH36:AK36"/>
    <mergeCell ref="G28:L28"/>
    <mergeCell ref="O28:Q28"/>
    <mergeCell ref="S28:V28"/>
    <mergeCell ref="X30:AJ31"/>
    <mergeCell ref="AK30:AN31"/>
    <mergeCell ref="E35:I35"/>
    <mergeCell ref="K35:M35"/>
    <mergeCell ref="O35:S35"/>
    <mergeCell ref="X35:AA35"/>
    <mergeCell ref="AC35:AF35"/>
    <mergeCell ref="Y26:AB26"/>
    <mergeCell ref="AC26:AF26"/>
    <mergeCell ref="A27:D28"/>
    <mergeCell ref="E27:I27"/>
    <mergeCell ref="K27:M27"/>
    <mergeCell ref="O27:Q27"/>
    <mergeCell ref="S27:V27"/>
    <mergeCell ref="Z27:AA27"/>
    <mergeCell ref="AC27:AF27"/>
    <mergeCell ref="E28:F28"/>
    <mergeCell ref="O24:Q24"/>
    <mergeCell ref="S24:V24"/>
    <mergeCell ref="E26:I26"/>
    <mergeCell ref="K26:M26"/>
    <mergeCell ref="O26:Q26"/>
    <mergeCell ref="S26:V26"/>
    <mergeCell ref="AC22:AF22"/>
    <mergeCell ref="A23:D24"/>
    <mergeCell ref="E23:I23"/>
    <mergeCell ref="K23:M23"/>
    <mergeCell ref="O23:Q23"/>
    <mergeCell ref="S23:V23"/>
    <mergeCell ref="Z23:AA23"/>
    <mergeCell ref="AC23:AF23"/>
    <mergeCell ref="E24:F24"/>
    <mergeCell ref="G24:L24"/>
    <mergeCell ref="AC19:AF19"/>
    <mergeCell ref="E20:F20"/>
    <mergeCell ref="G20:L20"/>
    <mergeCell ref="O20:Q20"/>
    <mergeCell ref="S20:V20"/>
    <mergeCell ref="E22:I22"/>
    <mergeCell ref="K22:M22"/>
    <mergeCell ref="O22:Q22"/>
    <mergeCell ref="S22:V22"/>
    <mergeCell ref="Y22:AB22"/>
    <mergeCell ref="A19:D19"/>
    <mergeCell ref="E19:I19"/>
    <mergeCell ref="K19:M19"/>
    <mergeCell ref="O19:Q19"/>
    <mergeCell ref="S19:V19"/>
    <mergeCell ref="Z19:AA19"/>
    <mergeCell ref="Y17:AG17"/>
    <mergeCell ref="E18:I18"/>
    <mergeCell ref="K18:M18"/>
    <mergeCell ref="O18:Q18"/>
    <mergeCell ref="S18:V18"/>
    <mergeCell ref="Y18:AB18"/>
    <mergeCell ref="AC18:AF18"/>
    <mergeCell ref="E15:I15"/>
    <mergeCell ref="K15:M15"/>
    <mergeCell ref="O15:S15"/>
    <mergeCell ref="X15:AA15"/>
    <mergeCell ref="AC15:AF15"/>
    <mergeCell ref="AH15:AK15"/>
    <mergeCell ref="A1:AQ1"/>
    <mergeCell ref="E14:I14"/>
    <mergeCell ref="K14:M14"/>
    <mergeCell ref="O14:S14"/>
    <mergeCell ref="X14:AA14"/>
    <mergeCell ref="AC14:AF14"/>
    <mergeCell ref="AH14:AK14"/>
  </mergeCells>
  <printOptions/>
  <pageMargins left="0.5118055555555555" right="0.19652777777777777" top="0.27569444444444446" bottom="0.19652777777777777" header="0.5118055555555555" footer="0.511805555555555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0"/>
  </sheetPr>
  <dimension ref="A1:AQ65"/>
  <sheetViews>
    <sheetView zoomScalePageLayoutView="0" workbookViewId="0" topLeftCell="A1">
      <selection activeCell="A1" sqref="A1:AQ1"/>
    </sheetView>
  </sheetViews>
  <sheetFormatPr defaultColWidth="2.00390625" defaultRowHeight="13.5"/>
  <sheetData>
    <row r="1" spans="1:43" ht="20.25">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row>
    <row r="2" spans="2:43" ht="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38" ht="15" customHeight="1">
      <c r="A3" s="2" t="s">
        <v>1</v>
      </c>
      <c r="D3" s="2"/>
      <c r="E3" s="3"/>
      <c r="F3" s="3"/>
      <c r="G3" s="3"/>
      <c r="H3" s="3"/>
      <c r="I3" s="3"/>
      <c r="K3" s="3"/>
      <c r="L3" s="3"/>
      <c r="N3" s="3"/>
      <c r="O3" s="3"/>
      <c r="P3" s="3"/>
      <c r="Q3" s="3"/>
      <c r="R3" s="3"/>
      <c r="S3" s="3"/>
      <c r="T3" s="3"/>
      <c r="U3" s="3"/>
      <c r="V3" s="3"/>
      <c r="W3" s="3"/>
      <c r="X3" s="3"/>
      <c r="Y3" s="3"/>
      <c r="Z3" s="3"/>
      <c r="AA3" s="3"/>
      <c r="AB3" s="3"/>
      <c r="AC3" s="3"/>
      <c r="AD3" s="3"/>
      <c r="AE3" s="3"/>
      <c r="AF3" s="3"/>
      <c r="AG3" s="3"/>
      <c r="AH3" s="3"/>
      <c r="AI3" s="3"/>
      <c r="AJ3" s="3"/>
      <c r="AK3" s="3"/>
      <c r="AL3" s="3"/>
    </row>
    <row r="4" spans="1:38" ht="15" customHeight="1">
      <c r="A4" s="2" t="s">
        <v>2</v>
      </c>
      <c r="D4" s="2"/>
      <c r="E4" s="3"/>
      <c r="F4" s="3"/>
      <c r="G4" s="3"/>
      <c r="H4" s="3"/>
      <c r="I4" s="3"/>
      <c r="K4" s="3"/>
      <c r="L4" s="3"/>
      <c r="N4" s="3"/>
      <c r="O4" s="3"/>
      <c r="P4" s="3"/>
      <c r="Q4" s="3"/>
      <c r="R4" s="3"/>
      <c r="S4" s="3"/>
      <c r="T4" s="3"/>
      <c r="U4" s="3"/>
      <c r="V4" s="3"/>
      <c r="W4" s="3"/>
      <c r="X4" s="3"/>
      <c r="Y4" s="3"/>
      <c r="Z4" s="3"/>
      <c r="AA4" s="3"/>
      <c r="AB4" s="3"/>
      <c r="AC4" s="3"/>
      <c r="AD4" s="3"/>
      <c r="AE4" s="3"/>
      <c r="AF4" s="3"/>
      <c r="AG4" s="3"/>
      <c r="AH4" s="3"/>
      <c r="AI4" s="3"/>
      <c r="AJ4" s="3"/>
      <c r="AK4" s="3"/>
      <c r="AL4" s="3"/>
    </row>
    <row r="5" spans="1:38" ht="15" customHeight="1">
      <c r="A5" s="2" t="s">
        <v>3</v>
      </c>
      <c r="D5" s="2"/>
      <c r="E5" s="3"/>
      <c r="F5" s="3"/>
      <c r="G5" s="3"/>
      <c r="H5" s="3"/>
      <c r="I5" s="3"/>
      <c r="K5" s="3"/>
      <c r="L5" s="3"/>
      <c r="N5" s="3"/>
      <c r="O5" s="3"/>
      <c r="P5" s="3"/>
      <c r="Q5" s="3"/>
      <c r="R5" s="3"/>
      <c r="S5" s="3"/>
      <c r="T5" s="3"/>
      <c r="U5" s="3"/>
      <c r="V5" s="3"/>
      <c r="W5" s="3"/>
      <c r="X5" s="3"/>
      <c r="Y5" s="3"/>
      <c r="Z5" s="3"/>
      <c r="AA5" s="3"/>
      <c r="AB5" s="3"/>
      <c r="AC5" s="3"/>
      <c r="AD5" s="3"/>
      <c r="AE5" s="3"/>
      <c r="AF5" s="3"/>
      <c r="AG5" s="3"/>
      <c r="AH5" s="3"/>
      <c r="AI5" s="3"/>
      <c r="AJ5" s="3"/>
      <c r="AK5" s="3"/>
      <c r="AL5" s="3"/>
    </row>
    <row r="6" spans="1:38" ht="15" customHeight="1">
      <c r="A6" s="2" t="s">
        <v>4</v>
      </c>
      <c r="D6" s="2"/>
      <c r="E6" s="3"/>
      <c r="F6" s="3"/>
      <c r="G6" s="3"/>
      <c r="H6" s="3"/>
      <c r="I6" s="3"/>
      <c r="K6" s="3"/>
      <c r="L6" s="3"/>
      <c r="N6" s="3"/>
      <c r="O6" s="3"/>
      <c r="P6" s="3"/>
      <c r="Q6" s="3"/>
      <c r="R6" s="3"/>
      <c r="S6" s="3"/>
      <c r="T6" s="3"/>
      <c r="U6" s="3"/>
      <c r="V6" s="3"/>
      <c r="W6" s="3"/>
      <c r="X6" s="3"/>
      <c r="Y6" s="3"/>
      <c r="Z6" s="3"/>
      <c r="AA6" s="3"/>
      <c r="AB6" s="3"/>
      <c r="AC6" s="3"/>
      <c r="AD6" s="3"/>
      <c r="AE6" s="3"/>
      <c r="AF6" s="3"/>
      <c r="AG6" s="3"/>
      <c r="AH6" s="3"/>
      <c r="AI6" s="3"/>
      <c r="AJ6" s="3"/>
      <c r="AK6" s="3"/>
      <c r="AL6" s="3"/>
    </row>
    <row r="7" spans="1:38" ht="15" customHeight="1">
      <c r="A7" s="2" t="s">
        <v>5</v>
      </c>
      <c r="D7" s="2"/>
      <c r="E7" s="3"/>
      <c r="F7" s="3"/>
      <c r="G7" s="3"/>
      <c r="H7" s="3"/>
      <c r="I7" s="3"/>
      <c r="K7" s="3"/>
      <c r="L7" s="3"/>
      <c r="N7" s="3"/>
      <c r="O7" s="3"/>
      <c r="P7" s="3"/>
      <c r="Q7" s="3"/>
      <c r="R7" s="3"/>
      <c r="S7" s="3"/>
      <c r="T7" s="3"/>
      <c r="U7" s="3"/>
      <c r="V7" s="3"/>
      <c r="W7" s="3"/>
      <c r="X7" s="3"/>
      <c r="Y7" s="3"/>
      <c r="Z7" s="3"/>
      <c r="AA7" s="3"/>
      <c r="AB7" s="3"/>
      <c r="AC7" s="3"/>
      <c r="AD7" s="3"/>
      <c r="AE7" s="3"/>
      <c r="AF7" s="3"/>
      <c r="AG7" s="3"/>
      <c r="AH7" s="3"/>
      <c r="AI7" s="3"/>
      <c r="AJ7" s="3"/>
      <c r="AK7" s="3"/>
      <c r="AL7" s="3"/>
    </row>
    <row r="8" spans="1:38" ht="15" customHeight="1">
      <c r="A8" s="2" t="s">
        <v>6</v>
      </c>
      <c r="D8" s="2"/>
      <c r="E8" s="3"/>
      <c r="F8" s="3"/>
      <c r="G8" s="3"/>
      <c r="H8" s="3"/>
      <c r="I8" s="3"/>
      <c r="K8" s="3"/>
      <c r="L8" s="3"/>
      <c r="N8" s="3"/>
      <c r="O8" s="3"/>
      <c r="P8" s="3"/>
      <c r="Q8" s="3"/>
      <c r="R8" s="3"/>
      <c r="S8" s="3"/>
      <c r="T8" s="3"/>
      <c r="U8" s="3"/>
      <c r="V8" s="3"/>
      <c r="W8" s="3"/>
      <c r="X8" s="3"/>
      <c r="Y8" s="3"/>
      <c r="Z8" s="3"/>
      <c r="AA8" s="3"/>
      <c r="AB8" s="3"/>
      <c r="AC8" s="3"/>
      <c r="AD8" s="3"/>
      <c r="AE8" s="3"/>
      <c r="AF8" s="3"/>
      <c r="AG8" s="3"/>
      <c r="AH8" s="3"/>
      <c r="AI8" s="3"/>
      <c r="AJ8" s="3"/>
      <c r="AK8" s="3"/>
      <c r="AL8" s="3"/>
    </row>
    <row r="9" spans="1:38" ht="15" customHeight="1">
      <c r="A9" s="2" t="s">
        <v>7</v>
      </c>
      <c r="D9" s="2"/>
      <c r="E9" s="3"/>
      <c r="F9" s="3"/>
      <c r="G9" s="3"/>
      <c r="H9" s="3"/>
      <c r="I9" s="3"/>
      <c r="K9" s="3"/>
      <c r="L9" s="3"/>
      <c r="N9" s="3"/>
      <c r="O9" s="3"/>
      <c r="P9" s="3"/>
      <c r="Q9" s="3"/>
      <c r="R9" s="3"/>
      <c r="S9" s="3"/>
      <c r="T9" s="3"/>
      <c r="U9" s="3"/>
      <c r="V9" s="3"/>
      <c r="W9" s="3"/>
      <c r="X9" s="3"/>
      <c r="Y9" s="3"/>
      <c r="Z9" s="3"/>
      <c r="AA9" s="3"/>
      <c r="AB9" s="3"/>
      <c r="AC9" s="3"/>
      <c r="AD9" s="3"/>
      <c r="AE9" s="3"/>
      <c r="AF9" s="3"/>
      <c r="AG9" s="3"/>
      <c r="AH9" s="3"/>
      <c r="AI9" s="3"/>
      <c r="AJ9" s="3"/>
      <c r="AK9" s="3"/>
      <c r="AL9" s="3"/>
    </row>
    <row r="10" spans="1:42" ht="15" customHeight="1">
      <c r="A10" s="2" t="s">
        <v>8</v>
      </c>
      <c r="D10" s="3"/>
      <c r="E10" s="3"/>
      <c r="F10" s="3"/>
      <c r="G10" s="3"/>
      <c r="H10" s="3"/>
      <c r="I10" s="3"/>
      <c r="K10" s="3"/>
      <c r="L10" s="3"/>
      <c r="N10" s="3"/>
      <c r="O10" s="3"/>
      <c r="P10" s="3"/>
      <c r="Q10" s="3"/>
      <c r="R10" s="3"/>
      <c r="S10" s="3"/>
      <c r="T10" s="3"/>
      <c r="U10" s="3"/>
      <c r="V10" s="3"/>
      <c r="W10" s="3"/>
      <c r="X10" s="3"/>
      <c r="Y10" s="3"/>
      <c r="Z10" s="3"/>
      <c r="AA10" s="3"/>
      <c r="AB10" s="3"/>
      <c r="AC10" s="3"/>
      <c r="AD10" s="3"/>
      <c r="AI10" s="4"/>
      <c r="AJ10" s="4"/>
      <c r="AK10" s="4"/>
      <c r="AL10" s="4"/>
      <c r="AM10" s="4"/>
      <c r="AN10" s="4"/>
      <c r="AO10" s="3"/>
      <c r="AP10" s="3"/>
    </row>
    <row r="11" spans="1:38" ht="9" customHeight="1">
      <c r="A11" s="5"/>
      <c r="B11" s="5"/>
      <c r="C11" s="3"/>
      <c r="D11" s="3"/>
      <c r="E11" s="3"/>
      <c r="F11" s="3"/>
      <c r="G11" s="3"/>
      <c r="H11" s="3"/>
      <c r="I11" s="3"/>
      <c r="J11" s="3"/>
      <c r="K11" s="6"/>
      <c r="L11" s="6"/>
      <c r="M11" s="6"/>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3:42" ht="9" customHeight="1">
      <c r="C12" s="7"/>
      <c r="D12" s="7"/>
      <c r="E12" s="7"/>
      <c r="F12" s="7"/>
      <c r="G12" s="7"/>
      <c r="H12" s="7"/>
      <c r="I12" s="7"/>
      <c r="J12" s="7"/>
      <c r="K12" s="7"/>
      <c r="L12" s="7"/>
      <c r="M12" s="7"/>
      <c r="N12" s="7"/>
      <c r="O12" s="7"/>
      <c r="P12" s="7"/>
      <c r="Q12" s="7"/>
      <c r="R12" s="7"/>
      <c r="S12" s="7"/>
      <c r="T12" s="7"/>
      <c r="U12" s="7"/>
      <c r="V12" s="7"/>
      <c r="W12" s="7"/>
      <c r="X12" s="8"/>
      <c r="Y12" s="8"/>
      <c r="Z12" s="8"/>
      <c r="AA12" s="7"/>
      <c r="AB12" s="7"/>
      <c r="AC12" s="7"/>
      <c r="AD12" s="7"/>
      <c r="AE12" s="9"/>
      <c r="AF12" s="10"/>
      <c r="AG12" s="10"/>
      <c r="AH12" s="7"/>
      <c r="AI12" s="10"/>
      <c r="AJ12" s="10"/>
      <c r="AK12" s="7"/>
      <c r="AL12" s="7"/>
      <c r="AM12" s="7"/>
      <c r="AN12" s="7"/>
      <c r="AO12" s="7"/>
      <c r="AP12" s="4"/>
    </row>
    <row r="13" spans="1:38" ht="15">
      <c r="A13" s="2" t="s">
        <v>9</v>
      </c>
      <c r="E13" s="3"/>
      <c r="F13" s="3"/>
      <c r="G13" s="3"/>
      <c r="H13" s="3"/>
      <c r="I13" s="3"/>
      <c r="J13" s="3"/>
      <c r="K13" s="3"/>
      <c r="L13" s="3"/>
      <c r="M13" s="3"/>
      <c r="N13" s="3"/>
      <c r="O13" s="3"/>
      <c r="P13" s="3"/>
      <c r="Q13" s="3"/>
      <c r="R13" s="3"/>
      <c r="S13" s="3"/>
      <c r="T13" s="3"/>
      <c r="U13" s="3"/>
      <c r="V13" s="3"/>
      <c r="W13" s="3"/>
      <c r="X13" s="11"/>
      <c r="Y13" s="12"/>
      <c r="Z13" s="12"/>
      <c r="AA13" s="12"/>
      <c r="AB13" s="12"/>
      <c r="AC13" s="12"/>
      <c r="AD13" s="12"/>
      <c r="AE13" s="12"/>
      <c r="AF13" s="12"/>
      <c r="AG13" s="12"/>
      <c r="AH13" s="12"/>
      <c r="AI13" s="12"/>
      <c r="AJ13" s="12"/>
      <c r="AK13" s="12"/>
      <c r="AL13" s="12"/>
    </row>
    <row r="14" spans="3:38" ht="15">
      <c r="C14" s="3"/>
      <c r="D14" s="3"/>
      <c r="E14" s="101" t="s">
        <v>10</v>
      </c>
      <c r="F14" s="101"/>
      <c r="G14" s="101"/>
      <c r="H14" s="101"/>
      <c r="I14" s="101"/>
      <c r="J14" s="3"/>
      <c r="K14" s="102" t="s">
        <v>11</v>
      </c>
      <c r="L14" s="102"/>
      <c r="M14" s="102"/>
      <c r="N14" s="3"/>
      <c r="O14" s="102" t="s">
        <v>12</v>
      </c>
      <c r="P14" s="102"/>
      <c r="Q14" s="102"/>
      <c r="R14" s="102"/>
      <c r="S14" s="102"/>
      <c r="T14" s="3"/>
      <c r="U14" s="3"/>
      <c r="V14" s="3"/>
      <c r="W14" s="3"/>
      <c r="X14" s="103"/>
      <c r="Y14" s="103"/>
      <c r="Z14" s="103"/>
      <c r="AA14" s="103"/>
      <c r="AB14" s="13"/>
      <c r="AC14" s="103"/>
      <c r="AD14" s="103"/>
      <c r="AE14" s="103"/>
      <c r="AF14" s="103"/>
      <c r="AG14" s="12"/>
      <c r="AH14" s="103"/>
      <c r="AI14" s="103"/>
      <c r="AJ14" s="103"/>
      <c r="AK14" s="103"/>
      <c r="AL14" s="12"/>
    </row>
    <row r="15" spans="3:40" ht="18" customHeight="1">
      <c r="C15" s="3"/>
      <c r="D15" s="3"/>
      <c r="E15" s="104"/>
      <c r="F15" s="104"/>
      <c r="G15" s="104"/>
      <c r="H15" s="104"/>
      <c r="I15" s="104"/>
      <c r="J15" s="14" t="s">
        <v>13</v>
      </c>
      <c r="K15" s="105">
        <v>430000</v>
      </c>
      <c r="L15" s="105"/>
      <c r="M15" s="105"/>
      <c r="N15" s="14" t="s">
        <v>14</v>
      </c>
      <c r="O15" s="105"/>
      <c r="P15" s="105" t="e">
        <f>IF(N15-O15&lt;0,0,N15-O15)</f>
        <v>#VALUE!</v>
      </c>
      <c r="Q15" s="105" t="e">
        <f>IF(O15-P15&lt;0,0,O15-P15)</f>
        <v>#VALUE!</v>
      </c>
      <c r="R15" s="105" t="e">
        <f>IF(P15-Q15&lt;0,0,P15-Q15)</f>
        <v>#VALUE!</v>
      </c>
      <c r="S15" s="105" t="e">
        <f>IF(Q15-R15&lt;0,0,Q15-R15)</f>
        <v>#VALUE!</v>
      </c>
      <c r="T15" s="3"/>
      <c r="U15" s="3"/>
      <c r="V15" s="3"/>
      <c r="W15" s="3"/>
      <c r="X15" s="106"/>
      <c r="Y15" s="106"/>
      <c r="Z15" s="106"/>
      <c r="AA15" s="106"/>
      <c r="AB15" s="11"/>
      <c r="AC15" s="107"/>
      <c r="AD15" s="107"/>
      <c r="AE15" s="107"/>
      <c r="AF15" s="107"/>
      <c r="AG15" s="11"/>
      <c r="AH15" s="106"/>
      <c r="AI15" s="106"/>
      <c r="AJ15" s="106"/>
      <c r="AK15" s="106"/>
      <c r="AL15" s="15"/>
      <c r="AM15" s="3"/>
      <c r="AN15" s="3"/>
    </row>
    <row r="16" spans="3:38" ht="9" customHeight="1">
      <c r="C16" s="3"/>
      <c r="D16" s="3"/>
      <c r="E16" s="3"/>
      <c r="F16" s="3"/>
      <c r="G16" s="3"/>
      <c r="H16" s="3"/>
      <c r="I16" s="3"/>
      <c r="J16" s="3"/>
      <c r="K16" s="3"/>
      <c r="L16" s="3"/>
      <c r="M16" s="3"/>
      <c r="N16" s="3"/>
      <c r="O16" s="16"/>
      <c r="P16" s="3"/>
      <c r="Q16" s="3"/>
      <c r="R16" s="3"/>
      <c r="S16" s="3"/>
      <c r="T16" s="3"/>
      <c r="U16" s="3"/>
      <c r="V16" s="3"/>
      <c r="W16" s="3"/>
      <c r="X16" s="3"/>
      <c r="Y16" s="3"/>
      <c r="Z16" s="3"/>
      <c r="AA16" s="3"/>
      <c r="AE16" s="17"/>
      <c r="AF16" s="4"/>
      <c r="AG16" s="4"/>
      <c r="AH16" s="17"/>
      <c r="AI16" s="4"/>
      <c r="AJ16" s="4"/>
      <c r="AK16" s="3"/>
      <c r="AL16" s="3"/>
    </row>
    <row r="17" spans="3:33" ht="12" customHeight="1">
      <c r="C17" s="3"/>
      <c r="D17" s="3"/>
      <c r="E17" s="3"/>
      <c r="F17" s="3"/>
      <c r="G17" s="3"/>
      <c r="H17" s="3"/>
      <c r="I17" s="3"/>
      <c r="J17" s="3"/>
      <c r="K17" s="3"/>
      <c r="L17" s="3"/>
      <c r="M17" s="3"/>
      <c r="N17" s="3"/>
      <c r="O17" s="3"/>
      <c r="P17" s="3"/>
      <c r="Q17" s="3"/>
      <c r="R17" s="3"/>
      <c r="S17" s="3"/>
      <c r="T17" s="3"/>
      <c r="U17" s="3"/>
      <c r="V17" s="3"/>
      <c r="W17" s="3"/>
      <c r="X17" s="3"/>
      <c r="Y17" s="108" t="s">
        <v>15</v>
      </c>
      <c r="Z17" s="108"/>
      <c r="AA17" s="108"/>
      <c r="AB17" s="108"/>
      <c r="AC17" s="108"/>
      <c r="AD17" s="108"/>
      <c r="AE17" s="108"/>
      <c r="AF17" s="108"/>
      <c r="AG17" s="108"/>
    </row>
    <row r="18" spans="3:33" ht="13.5" customHeight="1">
      <c r="C18" s="18"/>
      <c r="D18" s="18"/>
      <c r="E18" s="109" t="s">
        <v>12</v>
      </c>
      <c r="F18" s="109"/>
      <c r="G18" s="109"/>
      <c r="H18" s="109"/>
      <c r="I18" s="109"/>
      <c r="J18" s="19"/>
      <c r="K18" s="109" t="s">
        <v>16</v>
      </c>
      <c r="L18" s="109"/>
      <c r="M18" s="109"/>
      <c r="N18" s="19"/>
      <c r="O18" s="109" t="s">
        <v>17</v>
      </c>
      <c r="P18" s="109"/>
      <c r="Q18" s="109"/>
      <c r="R18" s="19"/>
      <c r="S18" s="101" t="s">
        <v>18</v>
      </c>
      <c r="T18" s="101"/>
      <c r="U18" s="101"/>
      <c r="V18" s="101"/>
      <c r="X18" s="20"/>
      <c r="Y18" s="110" t="s">
        <v>19</v>
      </c>
      <c r="Z18" s="110"/>
      <c r="AA18" s="110"/>
      <c r="AB18" s="110"/>
      <c r="AC18" s="101" t="s">
        <v>20</v>
      </c>
      <c r="AD18" s="101"/>
      <c r="AE18" s="101"/>
      <c r="AF18" s="101"/>
      <c r="AG18" s="21"/>
    </row>
    <row r="19" spans="1:33" ht="18" customHeight="1">
      <c r="A19" s="111" t="s">
        <v>21</v>
      </c>
      <c r="B19" s="111"/>
      <c r="C19" s="111"/>
      <c r="D19" s="111"/>
      <c r="E19" s="112">
        <f>O15</f>
        <v>0</v>
      </c>
      <c r="F19" s="112"/>
      <c r="G19" s="112"/>
      <c r="H19" s="112"/>
      <c r="I19" s="112"/>
      <c r="J19" s="19" t="s">
        <v>22</v>
      </c>
      <c r="K19" s="113">
        <v>0.068</v>
      </c>
      <c r="L19" s="113"/>
      <c r="M19" s="113"/>
      <c r="N19" s="22" t="s">
        <v>23</v>
      </c>
      <c r="O19" s="105">
        <v>20200</v>
      </c>
      <c r="P19" s="105"/>
      <c r="Q19" s="105"/>
      <c r="R19" s="23" t="s">
        <v>14</v>
      </c>
      <c r="S19" s="105"/>
      <c r="T19" s="105"/>
      <c r="U19" s="105"/>
      <c r="V19" s="105"/>
      <c r="X19" s="24"/>
      <c r="Y19" s="25"/>
      <c r="Z19" s="104"/>
      <c r="AA19" s="104"/>
      <c r="AB19" s="26" t="s">
        <v>24</v>
      </c>
      <c r="AC19" s="105"/>
      <c r="AD19" s="105"/>
      <c r="AE19" s="105"/>
      <c r="AF19" s="105"/>
      <c r="AG19" s="21"/>
    </row>
    <row r="20" spans="1:33" ht="15" customHeight="1">
      <c r="A20" s="27"/>
      <c r="B20" s="27"/>
      <c r="C20" s="27"/>
      <c r="D20" s="27"/>
      <c r="E20" s="114" t="s">
        <v>25</v>
      </c>
      <c r="F20" s="114"/>
      <c r="G20" s="115">
        <f>ROUNDDOWN((E19*K19),0)</f>
        <v>0</v>
      </c>
      <c r="H20" s="115"/>
      <c r="I20" s="115"/>
      <c r="J20" s="115"/>
      <c r="K20" s="115"/>
      <c r="L20" s="115"/>
      <c r="M20" s="28" t="s">
        <v>26</v>
      </c>
      <c r="N20" s="3"/>
      <c r="O20" s="116" t="s">
        <v>27</v>
      </c>
      <c r="P20" s="116"/>
      <c r="Q20" s="116"/>
      <c r="R20" s="3"/>
      <c r="S20" s="117" t="s">
        <v>28</v>
      </c>
      <c r="T20" s="117"/>
      <c r="U20" s="117"/>
      <c r="V20" s="117"/>
      <c r="X20" s="29"/>
      <c r="Y20" s="30"/>
      <c r="Z20" s="4"/>
      <c r="AA20" s="4"/>
      <c r="AB20" s="4"/>
      <c r="AC20" s="4"/>
      <c r="AD20" s="4"/>
      <c r="AE20" s="4"/>
      <c r="AF20" s="4"/>
      <c r="AG20" s="21"/>
    </row>
    <row r="21" spans="2:33" ht="9" customHeight="1">
      <c r="B21" s="31"/>
      <c r="C21" s="31"/>
      <c r="D21" s="31"/>
      <c r="E21" s="32"/>
      <c r="F21" s="32"/>
      <c r="G21" s="32"/>
      <c r="H21" s="32"/>
      <c r="I21" s="32"/>
      <c r="J21" s="32"/>
      <c r="K21" s="32"/>
      <c r="L21" s="32"/>
      <c r="M21" s="32"/>
      <c r="N21" s="3"/>
      <c r="O21" s="3"/>
      <c r="P21" s="3"/>
      <c r="Q21" s="3"/>
      <c r="R21" s="3"/>
      <c r="S21" s="3"/>
      <c r="T21" s="3"/>
      <c r="U21" s="3"/>
      <c r="V21" s="3"/>
      <c r="X21" s="3"/>
      <c r="Y21" s="30"/>
      <c r="Z21" s="4"/>
      <c r="AA21" s="4"/>
      <c r="AB21" s="4"/>
      <c r="AC21" s="4"/>
      <c r="AD21" s="4"/>
      <c r="AE21" s="4"/>
      <c r="AF21" s="17"/>
      <c r="AG21" s="21"/>
    </row>
    <row r="22" spans="3:33" ht="15">
      <c r="C22" s="18"/>
      <c r="D22" s="18"/>
      <c r="E22" s="109" t="s">
        <v>12</v>
      </c>
      <c r="F22" s="109"/>
      <c r="G22" s="109"/>
      <c r="H22" s="109"/>
      <c r="I22" s="109"/>
      <c r="J22" s="19"/>
      <c r="K22" s="109" t="s">
        <v>16</v>
      </c>
      <c r="L22" s="109"/>
      <c r="M22" s="109"/>
      <c r="N22" s="19"/>
      <c r="O22" s="109" t="s">
        <v>17</v>
      </c>
      <c r="P22" s="109"/>
      <c r="Q22" s="109"/>
      <c r="R22" s="19"/>
      <c r="S22" s="101" t="s">
        <v>18</v>
      </c>
      <c r="T22" s="101"/>
      <c r="U22" s="101"/>
      <c r="V22" s="101"/>
      <c r="X22" s="20"/>
      <c r="Y22" s="110" t="s">
        <v>19</v>
      </c>
      <c r="Z22" s="110"/>
      <c r="AA22" s="110"/>
      <c r="AB22" s="110"/>
      <c r="AC22" s="101" t="s">
        <v>29</v>
      </c>
      <c r="AD22" s="101"/>
      <c r="AE22" s="101"/>
      <c r="AF22" s="101"/>
      <c r="AG22" s="21"/>
    </row>
    <row r="23" spans="1:33" ht="18" customHeight="1">
      <c r="A23" s="118" t="s">
        <v>30</v>
      </c>
      <c r="B23" s="118"/>
      <c r="C23" s="118"/>
      <c r="D23" s="118"/>
      <c r="E23" s="112">
        <f>O15</f>
        <v>0</v>
      </c>
      <c r="F23" s="112"/>
      <c r="G23" s="112"/>
      <c r="H23" s="112"/>
      <c r="I23" s="112"/>
      <c r="J23" s="19" t="s">
        <v>22</v>
      </c>
      <c r="K23" s="113">
        <v>0.0268</v>
      </c>
      <c r="L23" s="113"/>
      <c r="M23" s="113"/>
      <c r="N23" s="22" t="s">
        <v>23</v>
      </c>
      <c r="O23" s="105">
        <v>8300</v>
      </c>
      <c r="P23" s="105"/>
      <c r="Q23" s="105"/>
      <c r="R23" s="22" t="s">
        <v>14</v>
      </c>
      <c r="S23" s="105"/>
      <c r="T23" s="105"/>
      <c r="U23" s="105"/>
      <c r="V23" s="105"/>
      <c r="X23" s="24"/>
      <c r="Y23" s="25"/>
      <c r="Z23" s="104"/>
      <c r="AA23" s="104"/>
      <c r="AB23" s="26" t="s">
        <v>24</v>
      </c>
      <c r="AC23" s="105"/>
      <c r="AD23" s="105"/>
      <c r="AE23" s="105"/>
      <c r="AF23" s="105"/>
      <c r="AG23" s="21"/>
    </row>
    <row r="24" spans="1:33" ht="15" customHeight="1">
      <c r="A24" s="118"/>
      <c r="B24" s="118"/>
      <c r="C24" s="118"/>
      <c r="D24" s="118"/>
      <c r="E24" s="114" t="s">
        <v>25</v>
      </c>
      <c r="F24" s="114"/>
      <c r="G24" s="115">
        <f>ROUNDDOWN((E23*K23),0)</f>
        <v>0</v>
      </c>
      <c r="H24" s="115"/>
      <c r="I24" s="115"/>
      <c r="J24" s="115"/>
      <c r="K24" s="115"/>
      <c r="L24" s="115"/>
      <c r="M24" s="28" t="s">
        <v>26</v>
      </c>
      <c r="N24" s="3"/>
      <c r="O24" s="116" t="s">
        <v>27</v>
      </c>
      <c r="P24" s="116"/>
      <c r="Q24" s="116"/>
      <c r="R24" s="3"/>
      <c r="S24" s="60" t="s">
        <v>28</v>
      </c>
      <c r="T24" s="60"/>
      <c r="U24" s="60"/>
      <c r="V24" s="60"/>
      <c r="X24" s="3"/>
      <c r="Y24" s="30"/>
      <c r="Z24" s="4"/>
      <c r="AA24" s="4"/>
      <c r="AB24" s="4"/>
      <c r="AC24" s="4"/>
      <c r="AD24" s="4"/>
      <c r="AE24" s="4"/>
      <c r="AF24" s="17"/>
      <c r="AG24" s="21"/>
    </row>
    <row r="25" spans="2:33" ht="9" customHeight="1">
      <c r="B25" s="31"/>
      <c r="C25" s="31"/>
      <c r="D25" s="31"/>
      <c r="E25" s="32"/>
      <c r="F25" s="32"/>
      <c r="G25" s="32"/>
      <c r="H25" s="32"/>
      <c r="I25" s="32"/>
      <c r="J25" s="32"/>
      <c r="K25" s="32"/>
      <c r="L25" s="32"/>
      <c r="M25" s="32"/>
      <c r="N25" s="3"/>
      <c r="O25" s="3"/>
      <c r="P25" s="3"/>
      <c r="Q25" s="3"/>
      <c r="R25" s="3"/>
      <c r="S25" s="3"/>
      <c r="T25" s="3"/>
      <c r="U25" s="3"/>
      <c r="V25" s="3"/>
      <c r="X25" s="3"/>
      <c r="Y25" s="30"/>
      <c r="Z25" s="4"/>
      <c r="AA25" s="4"/>
      <c r="AB25" s="4"/>
      <c r="AC25" s="4"/>
      <c r="AD25" s="4"/>
      <c r="AE25" s="4"/>
      <c r="AF25" s="17"/>
      <c r="AG25" s="21"/>
    </row>
    <row r="26" spans="3:33" ht="13.5" customHeight="1">
      <c r="C26" s="33"/>
      <c r="D26" s="33"/>
      <c r="E26" s="109" t="s">
        <v>12</v>
      </c>
      <c r="F26" s="109"/>
      <c r="G26" s="109"/>
      <c r="H26" s="109"/>
      <c r="I26" s="109"/>
      <c r="J26" s="19"/>
      <c r="K26" s="109" t="s">
        <v>16</v>
      </c>
      <c r="L26" s="109"/>
      <c r="M26" s="109"/>
      <c r="N26" s="19"/>
      <c r="O26" s="109" t="s">
        <v>17</v>
      </c>
      <c r="P26" s="109"/>
      <c r="Q26" s="109"/>
      <c r="R26" s="19"/>
      <c r="S26" s="101" t="s">
        <v>18</v>
      </c>
      <c r="T26" s="101"/>
      <c r="U26" s="101"/>
      <c r="V26" s="101"/>
      <c r="X26" s="20"/>
      <c r="Y26" s="110" t="s">
        <v>19</v>
      </c>
      <c r="Z26" s="110"/>
      <c r="AA26" s="110"/>
      <c r="AB26" s="110"/>
      <c r="AC26" s="101" t="s">
        <v>31</v>
      </c>
      <c r="AD26" s="101"/>
      <c r="AE26" s="101"/>
      <c r="AF26" s="101"/>
      <c r="AG26" s="21"/>
    </row>
    <row r="27" spans="1:33" ht="18" customHeight="1">
      <c r="A27" s="119" t="s">
        <v>32</v>
      </c>
      <c r="B27" s="119"/>
      <c r="C27" s="119"/>
      <c r="D27" s="119"/>
      <c r="E27" s="112">
        <f>O15</f>
        <v>0</v>
      </c>
      <c r="F27" s="112"/>
      <c r="G27" s="112"/>
      <c r="H27" s="112"/>
      <c r="I27" s="112"/>
      <c r="J27" s="19" t="s">
        <v>22</v>
      </c>
      <c r="K27" s="113">
        <v>0.023100000000000002</v>
      </c>
      <c r="L27" s="113"/>
      <c r="M27" s="113"/>
      <c r="N27" s="22" t="s">
        <v>23</v>
      </c>
      <c r="O27" s="105">
        <v>8300</v>
      </c>
      <c r="P27" s="105"/>
      <c r="Q27" s="105"/>
      <c r="R27" s="22" t="s">
        <v>14</v>
      </c>
      <c r="S27" s="105"/>
      <c r="T27" s="105"/>
      <c r="U27" s="105"/>
      <c r="V27" s="105"/>
      <c r="X27" s="24"/>
      <c r="Y27" s="25"/>
      <c r="Z27" s="104"/>
      <c r="AA27" s="104"/>
      <c r="AB27" s="26" t="s">
        <v>24</v>
      </c>
      <c r="AC27" s="105"/>
      <c r="AD27" s="105"/>
      <c r="AE27" s="105"/>
      <c r="AF27" s="105"/>
      <c r="AG27" s="21"/>
    </row>
    <row r="28" spans="1:33" ht="15" customHeight="1">
      <c r="A28" s="119"/>
      <c r="B28" s="119"/>
      <c r="C28" s="119"/>
      <c r="D28" s="119"/>
      <c r="E28" s="114" t="s">
        <v>25</v>
      </c>
      <c r="F28" s="114"/>
      <c r="G28" s="115">
        <f>ROUNDDOWN((E27*K27),0)</f>
        <v>0</v>
      </c>
      <c r="H28" s="115"/>
      <c r="I28" s="115"/>
      <c r="J28" s="115"/>
      <c r="K28" s="115"/>
      <c r="L28" s="115"/>
      <c r="M28" s="28" t="s">
        <v>26</v>
      </c>
      <c r="N28" s="3"/>
      <c r="O28" s="116" t="s">
        <v>27</v>
      </c>
      <c r="P28" s="116"/>
      <c r="Q28" s="116"/>
      <c r="R28" s="3"/>
      <c r="S28" s="117" t="s">
        <v>28</v>
      </c>
      <c r="T28" s="117"/>
      <c r="U28" s="117"/>
      <c r="V28" s="117"/>
      <c r="X28" s="29"/>
      <c r="Y28" s="34"/>
      <c r="Z28" s="35"/>
      <c r="AA28" s="35"/>
      <c r="AB28" s="35"/>
      <c r="AC28" s="35"/>
      <c r="AD28" s="35"/>
      <c r="AE28" s="35"/>
      <c r="AF28" s="35"/>
      <c r="AG28" s="36"/>
    </row>
    <row r="29" spans="1:40" ht="9" customHeight="1">
      <c r="A29" s="37"/>
      <c r="B29" s="37"/>
      <c r="C29" s="37"/>
      <c r="D29" s="37"/>
      <c r="E29" s="38"/>
      <c r="F29" s="38"/>
      <c r="G29" s="38"/>
      <c r="H29" s="38"/>
      <c r="I29" s="38"/>
      <c r="J29" s="38"/>
      <c r="K29" s="38"/>
      <c r="L29" s="38"/>
      <c r="M29" s="38"/>
      <c r="N29" s="3"/>
      <c r="O29" s="38"/>
      <c r="P29" s="38"/>
      <c r="Q29" s="38"/>
      <c r="R29" s="38"/>
      <c r="S29" s="38"/>
      <c r="T29" s="38"/>
      <c r="U29" s="38"/>
      <c r="V29" s="38"/>
      <c r="W29" s="38"/>
      <c r="X29" s="3"/>
      <c r="Y29" s="3"/>
      <c r="Z29" s="3"/>
      <c r="AA29" s="17"/>
      <c r="AB29" s="39"/>
      <c r="AC29" s="39"/>
      <c r="AD29" s="39"/>
      <c r="AE29" s="39"/>
      <c r="AF29" s="39"/>
      <c r="AG29" s="39"/>
      <c r="AH29" s="39"/>
      <c r="AI29" s="39"/>
      <c r="AJ29" s="39"/>
      <c r="AK29" s="17"/>
      <c r="AL29" s="40"/>
      <c r="AM29" s="40"/>
      <c r="AN29" s="40"/>
    </row>
    <row r="30" spans="2:40" ht="12" customHeight="1">
      <c r="B30" s="41"/>
      <c r="C30" s="41"/>
      <c r="D30" s="41"/>
      <c r="E30" s="32"/>
      <c r="F30" s="32"/>
      <c r="G30" s="32"/>
      <c r="H30" s="32"/>
      <c r="I30" s="32"/>
      <c r="J30" s="32"/>
      <c r="K30" s="32"/>
      <c r="L30" s="32"/>
      <c r="M30" s="32"/>
      <c r="N30" s="3"/>
      <c r="O30" s="32"/>
      <c r="P30" s="32"/>
      <c r="Q30" s="32"/>
      <c r="R30" s="32"/>
      <c r="S30" s="32"/>
      <c r="T30" s="32"/>
      <c r="U30" s="32"/>
      <c r="V30" s="32"/>
      <c r="W30" s="38"/>
      <c r="X30" s="120" t="s">
        <v>33</v>
      </c>
      <c r="Y30" s="120"/>
      <c r="Z30" s="120"/>
      <c r="AA30" s="120"/>
      <c r="AB30" s="120"/>
      <c r="AC30" s="120"/>
      <c r="AD30" s="120"/>
      <c r="AE30" s="120"/>
      <c r="AF30" s="120"/>
      <c r="AG30" s="120"/>
      <c r="AH30" s="120"/>
      <c r="AI30" s="120"/>
      <c r="AJ30" s="120"/>
      <c r="AK30" s="121">
        <f>AC19+AC23+AC27</f>
        <v>0</v>
      </c>
      <c r="AL30" s="121"/>
      <c r="AM30" s="121"/>
      <c r="AN30" s="121"/>
    </row>
    <row r="31" spans="2:40" ht="12" customHeight="1">
      <c r="B31" s="41"/>
      <c r="C31" s="41"/>
      <c r="D31" s="41"/>
      <c r="E31" s="32"/>
      <c r="F31" s="32"/>
      <c r="G31" s="32"/>
      <c r="H31" s="32"/>
      <c r="I31" s="32"/>
      <c r="J31" s="32"/>
      <c r="K31" s="32"/>
      <c r="L31" s="32"/>
      <c r="M31" s="32"/>
      <c r="N31" s="3"/>
      <c r="O31" s="32"/>
      <c r="P31" s="32"/>
      <c r="Q31" s="32"/>
      <c r="R31" s="32"/>
      <c r="S31" s="32"/>
      <c r="T31" s="32"/>
      <c r="U31" s="32"/>
      <c r="V31" s="32"/>
      <c r="W31" s="38"/>
      <c r="X31" s="120"/>
      <c r="Y31" s="120"/>
      <c r="Z31" s="120"/>
      <c r="AA31" s="120"/>
      <c r="AB31" s="120"/>
      <c r="AC31" s="120"/>
      <c r="AD31" s="120"/>
      <c r="AE31" s="120"/>
      <c r="AF31" s="120"/>
      <c r="AG31" s="120"/>
      <c r="AH31" s="120"/>
      <c r="AI31" s="120"/>
      <c r="AJ31" s="120"/>
      <c r="AK31" s="121"/>
      <c r="AL31" s="121"/>
      <c r="AM31" s="121"/>
      <c r="AN31" s="121"/>
    </row>
    <row r="32" spans="1:38" ht="9" customHeight="1">
      <c r="A32" s="5"/>
      <c r="B32" s="5"/>
      <c r="C32" s="3"/>
      <c r="D32" s="3"/>
      <c r="E32" s="3"/>
      <c r="F32" s="3"/>
      <c r="G32" s="3"/>
      <c r="H32" s="3"/>
      <c r="I32" s="3"/>
      <c r="J32" s="3"/>
      <c r="K32" s="6"/>
      <c r="L32" s="6"/>
      <c r="M32" s="6"/>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3:42" ht="9" customHeight="1">
      <c r="C33" s="7"/>
      <c r="D33" s="7"/>
      <c r="E33" s="7"/>
      <c r="F33" s="7"/>
      <c r="G33" s="7"/>
      <c r="H33" s="7"/>
      <c r="I33" s="7"/>
      <c r="J33" s="7"/>
      <c r="K33" s="7"/>
      <c r="L33" s="7"/>
      <c r="M33" s="7"/>
      <c r="N33" s="7"/>
      <c r="O33" s="7"/>
      <c r="P33" s="7"/>
      <c r="Q33" s="7"/>
      <c r="R33" s="7"/>
      <c r="S33" s="7"/>
      <c r="T33" s="7"/>
      <c r="U33" s="7"/>
      <c r="V33" s="7"/>
      <c r="W33" s="7"/>
      <c r="X33" s="8"/>
      <c r="Y33" s="8"/>
      <c r="Z33" s="8"/>
      <c r="AA33" s="7"/>
      <c r="AB33" s="7"/>
      <c r="AC33" s="7"/>
      <c r="AD33" s="7"/>
      <c r="AE33" s="9"/>
      <c r="AF33" s="10"/>
      <c r="AG33" s="10"/>
      <c r="AH33" s="7"/>
      <c r="AI33" s="10"/>
      <c r="AJ33" s="10"/>
      <c r="AK33" s="7"/>
      <c r="AL33" s="7"/>
      <c r="AM33" s="7"/>
      <c r="AN33" s="7"/>
      <c r="AO33" s="7"/>
      <c r="AP33" s="4"/>
    </row>
    <row r="34" spans="1:38" ht="15">
      <c r="A34" s="14" t="s">
        <v>34</v>
      </c>
      <c r="E34" s="3"/>
      <c r="F34" s="3"/>
      <c r="G34" s="3"/>
      <c r="H34" s="3"/>
      <c r="I34" s="3"/>
      <c r="J34" s="3"/>
      <c r="K34" s="3"/>
      <c r="L34" s="3"/>
      <c r="M34" s="3"/>
      <c r="N34" s="3"/>
      <c r="O34" s="3"/>
      <c r="P34" s="3"/>
      <c r="Q34" s="3"/>
      <c r="R34" s="3"/>
      <c r="S34" s="3"/>
      <c r="T34" s="3"/>
      <c r="U34" s="3"/>
      <c r="V34" s="3"/>
      <c r="W34" s="3"/>
      <c r="X34" s="11"/>
      <c r="Y34" s="12"/>
      <c r="Z34" s="12"/>
      <c r="AA34" s="12"/>
      <c r="AB34" s="12"/>
      <c r="AC34" s="12"/>
      <c r="AD34" s="12"/>
      <c r="AE34" s="12"/>
      <c r="AF34" s="12"/>
      <c r="AG34" s="12"/>
      <c r="AH34" s="12"/>
      <c r="AI34" s="12"/>
      <c r="AJ34" s="12"/>
      <c r="AK34" s="12"/>
      <c r="AL34" s="12"/>
    </row>
    <row r="35" spans="3:38" ht="15">
      <c r="C35" s="3"/>
      <c r="D35" s="3"/>
      <c r="E35" s="101" t="s">
        <v>10</v>
      </c>
      <c r="F35" s="101"/>
      <c r="G35" s="101"/>
      <c r="H35" s="101"/>
      <c r="I35" s="101"/>
      <c r="J35" s="3"/>
      <c r="K35" s="102" t="s">
        <v>11</v>
      </c>
      <c r="L35" s="102"/>
      <c r="M35" s="102"/>
      <c r="N35" s="3"/>
      <c r="O35" s="102" t="s">
        <v>12</v>
      </c>
      <c r="P35" s="102"/>
      <c r="Q35" s="102"/>
      <c r="R35" s="102"/>
      <c r="S35" s="102"/>
      <c r="T35" s="3"/>
      <c r="U35" s="3"/>
      <c r="V35" s="3"/>
      <c r="W35" s="3"/>
      <c r="X35" s="103"/>
      <c r="Y35" s="103"/>
      <c r="Z35" s="103"/>
      <c r="AA35" s="103"/>
      <c r="AB35" s="13"/>
      <c r="AC35" s="103"/>
      <c r="AD35" s="103"/>
      <c r="AE35" s="103"/>
      <c r="AF35" s="103"/>
      <c r="AG35" s="12"/>
      <c r="AH35" s="103"/>
      <c r="AI35" s="103"/>
      <c r="AJ35" s="103"/>
      <c r="AK35" s="103"/>
      <c r="AL35" s="12"/>
    </row>
    <row r="36" spans="3:40" ht="18" customHeight="1">
      <c r="C36" s="3"/>
      <c r="D36" s="3"/>
      <c r="E36" s="104"/>
      <c r="F36" s="104"/>
      <c r="G36" s="104"/>
      <c r="H36" s="104"/>
      <c r="I36" s="104"/>
      <c r="J36" s="14" t="s">
        <v>13</v>
      </c>
      <c r="K36" s="105">
        <v>430000</v>
      </c>
      <c r="L36" s="105"/>
      <c r="M36" s="105"/>
      <c r="N36" s="14" t="s">
        <v>14</v>
      </c>
      <c r="O36" s="105"/>
      <c r="P36" s="105" t="e">
        <f>IF(N36-O36&lt;0,0,N36-O36)</f>
        <v>#VALUE!</v>
      </c>
      <c r="Q36" s="105" t="e">
        <f>IF(O36-P36&lt;0,0,O36-P36)</f>
        <v>#VALUE!</v>
      </c>
      <c r="R36" s="105" t="e">
        <f>IF(P36-Q36&lt;0,0,P36-Q36)</f>
        <v>#VALUE!</v>
      </c>
      <c r="S36" s="105" t="e">
        <f>IF(Q36-R36&lt;0,0,Q36-R36)</f>
        <v>#VALUE!</v>
      </c>
      <c r="T36" s="3"/>
      <c r="U36" s="3"/>
      <c r="V36" s="3"/>
      <c r="W36" s="3"/>
      <c r="X36" s="106"/>
      <c r="Y36" s="106"/>
      <c r="Z36" s="106"/>
      <c r="AA36" s="106"/>
      <c r="AB36" s="11"/>
      <c r="AC36" s="107"/>
      <c r="AD36" s="107"/>
      <c r="AE36" s="107"/>
      <c r="AF36" s="107"/>
      <c r="AG36" s="11"/>
      <c r="AH36" s="106"/>
      <c r="AI36" s="106"/>
      <c r="AJ36" s="106"/>
      <c r="AK36" s="106"/>
      <c r="AL36" s="15"/>
      <c r="AM36" s="3"/>
      <c r="AN36" s="3"/>
    </row>
    <row r="37" spans="3:38" ht="9" customHeight="1">
      <c r="C37" s="3"/>
      <c r="D37" s="3"/>
      <c r="E37" s="3"/>
      <c r="F37" s="3"/>
      <c r="G37" s="3"/>
      <c r="H37" s="3"/>
      <c r="I37" s="3"/>
      <c r="J37" s="3"/>
      <c r="K37" s="3"/>
      <c r="L37" s="3"/>
      <c r="M37" s="3"/>
      <c r="N37" s="3"/>
      <c r="O37" s="16"/>
      <c r="P37" s="3"/>
      <c r="Q37" s="3"/>
      <c r="R37" s="3"/>
      <c r="S37" s="3"/>
      <c r="T37" s="3"/>
      <c r="U37" s="3"/>
      <c r="V37" s="3"/>
      <c r="W37" s="3"/>
      <c r="X37" s="3"/>
      <c r="Y37" s="3"/>
      <c r="Z37" s="3"/>
      <c r="AA37" s="3"/>
      <c r="AE37" s="17"/>
      <c r="AF37" s="4"/>
      <c r="AG37" s="4"/>
      <c r="AH37" s="17"/>
      <c r="AI37" s="4"/>
      <c r="AJ37" s="4"/>
      <c r="AK37" s="3"/>
      <c r="AL37" s="3"/>
    </row>
    <row r="38" spans="3:42" ht="12" customHeight="1">
      <c r="C38" s="3"/>
      <c r="D38" s="3"/>
      <c r="E38" s="3"/>
      <c r="F38" s="3"/>
      <c r="G38" s="3"/>
      <c r="H38" s="3"/>
      <c r="I38" s="3"/>
      <c r="J38" s="3"/>
      <c r="K38" s="3"/>
      <c r="L38" s="3"/>
      <c r="M38" s="3"/>
      <c r="N38" s="3"/>
      <c r="O38" s="3"/>
      <c r="P38" s="3"/>
      <c r="Q38" s="3"/>
      <c r="R38" s="3"/>
      <c r="S38" s="3"/>
      <c r="T38" s="3"/>
      <c r="U38" s="3"/>
      <c r="V38" s="3"/>
      <c r="W38" s="3"/>
      <c r="X38" s="3"/>
      <c r="Y38" s="108" t="s">
        <v>15</v>
      </c>
      <c r="Z38" s="108"/>
      <c r="AA38" s="108"/>
      <c r="AB38" s="108"/>
      <c r="AC38" s="108"/>
      <c r="AD38" s="108"/>
      <c r="AE38" s="108"/>
      <c r="AF38" s="108"/>
      <c r="AG38" s="108"/>
      <c r="AH38" s="42"/>
      <c r="AI38" s="42"/>
      <c r="AJ38" s="42"/>
      <c r="AK38" s="42"/>
      <c r="AL38" s="42"/>
      <c r="AM38" s="42"/>
      <c r="AN38" s="42"/>
      <c r="AO38" s="42"/>
      <c r="AP38" s="17"/>
    </row>
    <row r="39" spans="3:33" ht="13.5" customHeight="1">
      <c r="C39" s="18"/>
      <c r="D39" s="18"/>
      <c r="E39" s="109" t="s">
        <v>12</v>
      </c>
      <c r="F39" s="109"/>
      <c r="G39" s="109"/>
      <c r="H39" s="109"/>
      <c r="I39" s="109"/>
      <c r="J39" s="19"/>
      <c r="K39" s="109" t="s">
        <v>16</v>
      </c>
      <c r="L39" s="109"/>
      <c r="M39" s="109"/>
      <c r="N39" s="19"/>
      <c r="O39" s="109" t="s">
        <v>17</v>
      </c>
      <c r="P39" s="109"/>
      <c r="Q39" s="109"/>
      <c r="R39" s="19"/>
      <c r="S39" s="101" t="s">
        <v>18</v>
      </c>
      <c r="T39" s="101"/>
      <c r="U39" s="101"/>
      <c r="V39" s="101"/>
      <c r="X39" s="20"/>
      <c r="Y39" s="122" t="s">
        <v>19</v>
      </c>
      <c r="Z39" s="122"/>
      <c r="AA39" s="122"/>
      <c r="AB39" s="122"/>
      <c r="AC39" s="123" t="s">
        <v>20</v>
      </c>
      <c r="AD39" s="123"/>
      <c r="AE39" s="123"/>
      <c r="AF39" s="123"/>
      <c r="AG39" s="21"/>
    </row>
    <row r="40" spans="1:33" ht="18" customHeight="1">
      <c r="A40" s="111" t="s">
        <v>21</v>
      </c>
      <c r="B40" s="111"/>
      <c r="C40" s="111"/>
      <c r="D40" s="111"/>
      <c r="E40" s="112"/>
      <c r="F40" s="112"/>
      <c r="G40" s="112"/>
      <c r="H40" s="112"/>
      <c r="I40" s="112"/>
      <c r="J40" s="19" t="s">
        <v>22</v>
      </c>
      <c r="K40" s="113">
        <v>0.068</v>
      </c>
      <c r="L40" s="113"/>
      <c r="M40" s="113"/>
      <c r="N40" s="22" t="s">
        <v>23</v>
      </c>
      <c r="O40" s="105">
        <v>20200</v>
      </c>
      <c r="P40" s="105"/>
      <c r="Q40" s="105"/>
      <c r="R40" s="23" t="s">
        <v>14</v>
      </c>
      <c r="S40" s="105"/>
      <c r="T40" s="105"/>
      <c r="U40" s="105"/>
      <c r="V40" s="105"/>
      <c r="X40" s="24"/>
      <c r="Y40" s="25"/>
      <c r="Z40" s="104"/>
      <c r="AA40" s="104"/>
      <c r="AB40" s="26" t="s">
        <v>24</v>
      </c>
      <c r="AC40" s="105"/>
      <c r="AD40" s="105"/>
      <c r="AE40" s="105"/>
      <c r="AF40" s="105"/>
      <c r="AG40" s="21"/>
    </row>
    <row r="41" spans="1:33" ht="15" customHeight="1">
      <c r="A41" s="27"/>
      <c r="B41" s="27"/>
      <c r="C41" s="27"/>
      <c r="D41" s="27"/>
      <c r="E41" s="114" t="s">
        <v>25</v>
      </c>
      <c r="F41" s="114"/>
      <c r="G41" s="115">
        <f>ROUNDDOWN((E40*K40),0)</f>
        <v>0</v>
      </c>
      <c r="H41" s="115"/>
      <c r="I41" s="115"/>
      <c r="J41" s="115"/>
      <c r="K41" s="115"/>
      <c r="L41" s="115"/>
      <c r="M41" s="28" t="s">
        <v>26</v>
      </c>
      <c r="N41" s="3"/>
      <c r="O41" s="116" t="s">
        <v>35</v>
      </c>
      <c r="P41" s="116"/>
      <c r="Q41" s="116"/>
      <c r="R41" s="3"/>
      <c r="S41" s="117" t="s">
        <v>28</v>
      </c>
      <c r="T41" s="117"/>
      <c r="U41" s="117"/>
      <c r="V41" s="117"/>
      <c r="X41" s="29"/>
      <c r="Y41" s="30"/>
      <c r="Z41" s="4"/>
      <c r="AA41" s="4"/>
      <c r="AB41" s="4"/>
      <c r="AC41" s="4"/>
      <c r="AD41" s="4"/>
      <c r="AE41" s="4"/>
      <c r="AF41" s="4"/>
      <c r="AG41" s="21"/>
    </row>
    <row r="42" spans="2:33" ht="9" customHeight="1">
      <c r="B42" s="31"/>
      <c r="C42" s="31"/>
      <c r="D42" s="31"/>
      <c r="E42" s="32"/>
      <c r="F42" s="32"/>
      <c r="G42" s="32"/>
      <c r="H42" s="32"/>
      <c r="I42" s="32"/>
      <c r="J42" s="32"/>
      <c r="K42" s="32"/>
      <c r="L42" s="32"/>
      <c r="M42" s="32"/>
      <c r="N42" s="3"/>
      <c r="O42" s="3"/>
      <c r="P42" s="3"/>
      <c r="Q42" s="3"/>
      <c r="R42" s="3"/>
      <c r="S42" s="3"/>
      <c r="T42" s="3"/>
      <c r="U42" s="3"/>
      <c r="V42" s="3"/>
      <c r="X42" s="3"/>
      <c r="Y42" s="30"/>
      <c r="Z42" s="4"/>
      <c r="AA42" s="4"/>
      <c r="AB42" s="4"/>
      <c r="AC42" s="4"/>
      <c r="AD42" s="4"/>
      <c r="AE42" s="4"/>
      <c r="AF42" s="17"/>
      <c r="AG42" s="21"/>
    </row>
    <row r="43" spans="3:33" ht="15">
      <c r="C43" s="18"/>
      <c r="D43" s="18"/>
      <c r="E43" s="109" t="s">
        <v>12</v>
      </c>
      <c r="F43" s="109"/>
      <c r="G43" s="109"/>
      <c r="H43" s="109"/>
      <c r="I43" s="109"/>
      <c r="J43" s="19"/>
      <c r="K43" s="109" t="s">
        <v>16</v>
      </c>
      <c r="L43" s="109"/>
      <c r="M43" s="109"/>
      <c r="N43" s="19"/>
      <c r="O43" s="109" t="s">
        <v>17</v>
      </c>
      <c r="P43" s="109"/>
      <c r="Q43" s="109"/>
      <c r="R43" s="19"/>
      <c r="S43" s="101" t="s">
        <v>18</v>
      </c>
      <c r="T43" s="101"/>
      <c r="U43" s="101"/>
      <c r="V43" s="101"/>
      <c r="X43" s="20"/>
      <c r="Y43" s="110" t="s">
        <v>19</v>
      </c>
      <c r="Z43" s="110"/>
      <c r="AA43" s="110"/>
      <c r="AB43" s="110"/>
      <c r="AC43" s="101" t="s">
        <v>29</v>
      </c>
      <c r="AD43" s="101"/>
      <c r="AE43" s="101"/>
      <c r="AF43" s="101"/>
      <c r="AG43" s="21"/>
    </row>
    <row r="44" spans="1:33" ht="18" customHeight="1">
      <c r="A44" s="118" t="s">
        <v>30</v>
      </c>
      <c r="B44" s="118"/>
      <c r="C44" s="118"/>
      <c r="D44" s="118"/>
      <c r="E44" s="112"/>
      <c r="F44" s="112"/>
      <c r="G44" s="112"/>
      <c r="H44" s="112"/>
      <c r="I44" s="112"/>
      <c r="J44" s="19" t="s">
        <v>22</v>
      </c>
      <c r="K44" s="113">
        <v>0.0268</v>
      </c>
      <c r="L44" s="113"/>
      <c r="M44" s="113"/>
      <c r="N44" s="22" t="s">
        <v>23</v>
      </c>
      <c r="O44" s="105">
        <v>8300</v>
      </c>
      <c r="P44" s="105"/>
      <c r="Q44" s="105"/>
      <c r="R44" s="22" t="s">
        <v>14</v>
      </c>
      <c r="S44" s="105"/>
      <c r="T44" s="105"/>
      <c r="U44" s="105"/>
      <c r="V44" s="105"/>
      <c r="X44" s="24"/>
      <c r="Y44" s="25"/>
      <c r="Z44" s="104"/>
      <c r="AA44" s="104"/>
      <c r="AB44" s="26" t="s">
        <v>24</v>
      </c>
      <c r="AC44" s="105"/>
      <c r="AD44" s="105"/>
      <c r="AE44" s="105"/>
      <c r="AF44" s="105"/>
      <c r="AG44" s="21"/>
    </row>
    <row r="45" spans="1:33" ht="15" customHeight="1">
      <c r="A45" s="118"/>
      <c r="B45" s="118"/>
      <c r="C45" s="118"/>
      <c r="D45" s="118"/>
      <c r="E45" s="114" t="s">
        <v>25</v>
      </c>
      <c r="F45" s="114"/>
      <c r="G45" s="115">
        <f>ROUNDDOWN((E44*K44),0)</f>
        <v>0</v>
      </c>
      <c r="H45" s="115"/>
      <c r="I45" s="115"/>
      <c r="J45" s="115"/>
      <c r="K45" s="115"/>
      <c r="L45" s="115"/>
      <c r="M45" s="28" t="s">
        <v>26</v>
      </c>
      <c r="N45" s="3"/>
      <c r="O45" s="116" t="s">
        <v>35</v>
      </c>
      <c r="P45" s="116"/>
      <c r="Q45" s="116"/>
      <c r="R45" s="3"/>
      <c r="S45" s="117" t="s">
        <v>28</v>
      </c>
      <c r="T45" s="117"/>
      <c r="U45" s="117"/>
      <c r="V45" s="117"/>
      <c r="X45" s="3"/>
      <c r="Y45" s="30"/>
      <c r="Z45" s="4"/>
      <c r="AA45" s="4"/>
      <c r="AB45" s="4"/>
      <c r="AC45" s="4"/>
      <c r="AD45" s="4"/>
      <c r="AE45" s="4"/>
      <c r="AF45" s="17"/>
      <c r="AG45" s="21"/>
    </row>
    <row r="46" spans="2:33" ht="9.75" customHeight="1">
      <c r="B46" s="31"/>
      <c r="C46" s="31"/>
      <c r="D46" s="31"/>
      <c r="E46" s="32"/>
      <c r="F46" s="32"/>
      <c r="G46" s="32"/>
      <c r="H46" s="32"/>
      <c r="I46" s="32"/>
      <c r="J46" s="32"/>
      <c r="K46" s="32"/>
      <c r="L46" s="32"/>
      <c r="M46" s="32"/>
      <c r="N46" s="3"/>
      <c r="O46" s="3"/>
      <c r="P46" s="3"/>
      <c r="Q46" s="3"/>
      <c r="R46" s="3"/>
      <c r="S46" s="3"/>
      <c r="T46" s="3"/>
      <c r="U46" s="3"/>
      <c r="V46" s="3"/>
      <c r="X46" s="3"/>
      <c r="Y46" s="30"/>
      <c r="Z46" s="4"/>
      <c r="AA46" s="4"/>
      <c r="AB46" s="4"/>
      <c r="AC46" s="4"/>
      <c r="AD46" s="4"/>
      <c r="AE46" s="4"/>
      <c r="AF46" s="17"/>
      <c r="AG46" s="21"/>
    </row>
    <row r="47" spans="3:33" ht="13.5" customHeight="1">
      <c r="C47" s="33"/>
      <c r="D47" s="33"/>
      <c r="E47" s="109" t="s">
        <v>12</v>
      </c>
      <c r="F47" s="109"/>
      <c r="G47" s="109"/>
      <c r="H47" s="109"/>
      <c r="I47" s="109"/>
      <c r="J47" s="19"/>
      <c r="K47" s="109" t="s">
        <v>16</v>
      </c>
      <c r="L47" s="109"/>
      <c r="M47" s="109"/>
      <c r="N47" s="19"/>
      <c r="O47" s="109" t="s">
        <v>17</v>
      </c>
      <c r="P47" s="109"/>
      <c r="Q47" s="109"/>
      <c r="R47" s="19"/>
      <c r="S47" s="101" t="s">
        <v>18</v>
      </c>
      <c r="T47" s="101"/>
      <c r="U47" s="101"/>
      <c r="V47" s="101"/>
      <c r="X47" s="20"/>
      <c r="Y47" s="110" t="s">
        <v>19</v>
      </c>
      <c r="Z47" s="110"/>
      <c r="AA47" s="110"/>
      <c r="AB47" s="110"/>
      <c r="AC47" s="101" t="s">
        <v>31</v>
      </c>
      <c r="AD47" s="101"/>
      <c r="AE47" s="101"/>
      <c r="AF47" s="101"/>
      <c r="AG47" s="21"/>
    </row>
    <row r="48" spans="1:33" ht="18" customHeight="1">
      <c r="A48" s="119" t="s">
        <v>32</v>
      </c>
      <c r="B48" s="119"/>
      <c r="C48" s="119"/>
      <c r="D48" s="119"/>
      <c r="E48" s="112"/>
      <c r="F48" s="112"/>
      <c r="G48" s="112"/>
      <c r="H48" s="112"/>
      <c r="I48" s="112"/>
      <c r="J48" s="19" t="s">
        <v>22</v>
      </c>
      <c r="K48" s="113">
        <v>0.023100000000000002</v>
      </c>
      <c r="L48" s="113"/>
      <c r="M48" s="113"/>
      <c r="N48" s="22" t="s">
        <v>23</v>
      </c>
      <c r="O48" s="105">
        <v>8300</v>
      </c>
      <c r="P48" s="105"/>
      <c r="Q48" s="105"/>
      <c r="R48" s="22" t="s">
        <v>14</v>
      </c>
      <c r="S48" s="105"/>
      <c r="T48" s="105"/>
      <c r="U48" s="105"/>
      <c r="V48" s="105"/>
      <c r="X48" s="24"/>
      <c r="Y48" s="25"/>
      <c r="Z48" s="104"/>
      <c r="AA48" s="104"/>
      <c r="AB48" s="26" t="s">
        <v>24</v>
      </c>
      <c r="AC48" s="105"/>
      <c r="AD48" s="105"/>
      <c r="AE48" s="105"/>
      <c r="AF48" s="105"/>
      <c r="AG48" s="21"/>
    </row>
    <row r="49" spans="1:33" ht="15" customHeight="1">
      <c r="A49" s="119"/>
      <c r="B49" s="119"/>
      <c r="C49" s="119"/>
      <c r="D49" s="119"/>
      <c r="E49" s="114" t="s">
        <v>25</v>
      </c>
      <c r="F49" s="114"/>
      <c r="G49" s="115">
        <f>ROUNDDOWN((E48*K48),0)</f>
        <v>0</v>
      </c>
      <c r="H49" s="115"/>
      <c r="I49" s="115"/>
      <c r="J49" s="115"/>
      <c r="K49" s="115"/>
      <c r="L49" s="115"/>
      <c r="M49" s="28" t="s">
        <v>26</v>
      </c>
      <c r="N49" s="3"/>
      <c r="O49" s="116" t="s">
        <v>35</v>
      </c>
      <c r="P49" s="116"/>
      <c r="Q49" s="116"/>
      <c r="R49" s="3"/>
      <c r="S49" s="117" t="s">
        <v>28</v>
      </c>
      <c r="T49" s="117"/>
      <c r="U49" s="117"/>
      <c r="V49" s="117"/>
      <c r="X49" s="29"/>
      <c r="Y49" s="34"/>
      <c r="Z49" s="35"/>
      <c r="AA49" s="35"/>
      <c r="AB49" s="35"/>
      <c r="AC49" s="35"/>
      <c r="AD49" s="35"/>
      <c r="AE49" s="35"/>
      <c r="AF49" s="35"/>
      <c r="AG49" s="36"/>
    </row>
    <row r="50" spans="2:40" ht="9" customHeight="1">
      <c r="B50" s="33"/>
      <c r="C50" s="33"/>
      <c r="D50" s="33"/>
      <c r="E50" s="38"/>
      <c r="F50" s="38"/>
      <c r="G50" s="38"/>
      <c r="H50" s="38"/>
      <c r="I50" s="38"/>
      <c r="J50" s="38"/>
      <c r="K50" s="38"/>
      <c r="L50" s="38"/>
      <c r="M50" s="38"/>
      <c r="N50" s="3"/>
      <c r="O50" s="38"/>
      <c r="P50" s="38"/>
      <c r="Q50" s="38"/>
      <c r="R50" s="38"/>
      <c r="S50" s="38"/>
      <c r="T50" s="38"/>
      <c r="U50" s="38"/>
      <c r="V50" s="38"/>
      <c r="W50" s="38"/>
      <c r="X50" s="3"/>
      <c r="Y50" s="3"/>
      <c r="Z50" s="3"/>
      <c r="AA50" s="17"/>
      <c r="AB50" s="39"/>
      <c r="AC50" s="39"/>
      <c r="AD50" s="39"/>
      <c r="AE50" s="39"/>
      <c r="AF50" s="39"/>
      <c r="AG50" s="39"/>
      <c r="AH50" s="39"/>
      <c r="AI50" s="39"/>
      <c r="AJ50" s="39"/>
      <c r="AK50" s="17"/>
      <c r="AL50" s="40"/>
      <c r="AM50" s="40"/>
      <c r="AN50" s="40"/>
    </row>
    <row r="51" spans="2:40" ht="12" customHeight="1">
      <c r="B51" s="41"/>
      <c r="C51" s="41"/>
      <c r="D51" s="41"/>
      <c r="E51" s="32"/>
      <c r="F51" s="32"/>
      <c r="G51" s="32"/>
      <c r="H51" s="32"/>
      <c r="I51" s="32"/>
      <c r="J51" s="32"/>
      <c r="K51" s="32"/>
      <c r="L51" s="32"/>
      <c r="M51" s="32"/>
      <c r="N51" s="3"/>
      <c r="O51" s="32"/>
      <c r="P51" s="32"/>
      <c r="Q51" s="32"/>
      <c r="R51" s="32"/>
      <c r="S51" s="32"/>
      <c r="T51" s="32"/>
      <c r="U51" s="32"/>
      <c r="V51" s="32"/>
      <c r="W51" s="38"/>
      <c r="X51" s="120" t="s">
        <v>33</v>
      </c>
      <c r="Y51" s="120"/>
      <c r="Z51" s="120"/>
      <c r="AA51" s="120"/>
      <c r="AB51" s="120"/>
      <c r="AC51" s="120"/>
      <c r="AD51" s="120"/>
      <c r="AE51" s="120"/>
      <c r="AF51" s="120"/>
      <c r="AG51" s="120"/>
      <c r="AH51" s="120"/>
      <c r="AI51" s="120"/>
      <c r="AJ51" s="120"/>
      <c r="AK51" s="121"/>
      <c r="AL51" s="121"/>
      <c r="AM51" s="121"/>
      <c r="AN51" s="121"/>
    </row>
    <row r="52" spans="2:40" ht="12" customHeight="1">
      <c r="B52" s="41"/>
      <c r="C52" s="41"/>
      <c r="D52" s="41"/>
      <c r="E52" s="32"/>
      <c r="F52" s="32"/>
      <c r="G52" s="32"/>
      <c r="H52" s="32"/>
      <c r="I52" s="32"/>
      <c r="J52" s="32"/>
      <c r="K52" s="32"/>
      <c r="L52" s="32"/>
      <c r="M52" s="32"/>
      <c r="N52" s="3"/>
      <c r="O52" s="32"/>
      <c r="P52" s="32"/>
      <c r="Q52" s="32"/>
      <c r="R52" s="32"/>
      <c r="S52" s="32"/>
      <c r="T52" s="32"/>
      <c r="U52" s="32"/>
      <c r="V52" s="32"/>
      <c r="W52" s="38"/>
      <c r="X52" s="120"/>
      <c r="Y52" s="120"/>
      <c r="Z52" s="120"/>
      <c r="AA52" s="120"/>
      <c r="AB52" s="120"/>
      <c r="AC52" s="120"/>
      <c r="AD52" s="120"/>
      <c r="AE52" s="120"/>
      <c r="AF52" s="120"/>
      <c r="AG52" s="120"/>
      <c r="AH52" s="120"/>
      <c r="AI52" s="120"/>
      <c r="AJ52" s="120"/>
      <c r="AK52" s="121"/>
      <c r="AL52" s="121"/>
      <c r="AM52" s="121"/>
      <c r="AN52" s="121"/>
    </row>
    <row r="53" spans="1:38" ht="9" customHeight="1">
      <c r="A53" s="5"/>
      <c r="B53" s="5"/>
      <c r="C53" s="3"/>
      <c r="D53" s="3"/>
      <c r="E53" s="3"/>
      <c r="F53" s="3"/>
      <c r="G53" s="3"/>
      <c r="H53" s="3"/>
      <c r="I53" s="3"/>
      <c r="J53" s="3"/>
      <c r="K53" s="6"/>
      <c r="L53" s="6"/>
      <c r="M53" s="6"/>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3:41" ht="9" customHeight="1">
      <c r="C54" s="7"/>
      <c r="D54" s="7"/>
      <c r="E54" s="7"/>
      <c r="F54" s="7"/>
      <c r="G54" s="7"/>
      <c r="H54" s="7"/>
      <c r="I54" s="7"/>
      <c r="J54" s="7"/>
      <c r="K54" s="7"/>
      <c r="L54" s="7"/>
      <c r="M54" s="7"/>
      <c r="N54" s="7"/>
      <c r="O54" s="7"/>
      <c r="P54" s="7"/>
      <c r="Q54" s="7"/>
      <c r="R54" s="7"/>
      <c r="S54" s="7"/>
      <c r="T54" s="7"/>
      <c r="U54" s="7"/>
      <c r="V54" s="7"/>
      <c r="W54" s="7"/>
      <c r="X54" s="8"/>
      <c r="Y54" s="8"/>
      <c r="Z54" s="8"/>
      <c r="AA54" s="7"/>
      <c r="AB54" s="7"/>
      <c r="AC54" s="7"/>
      <c r="AD54" s="7"/>
      <c r="AE54" s="9"/>
      <c r="AF54" s="10"/>
      <c r="AG54" s="10"/>
      <c r="AH54" s="7"/>
      <c r="AI54" s="10"/>
      <c r="AJ54" s="10"/>
      <c r="AK54" s="7"/>
      <c r="AL54" s="7"/>
      <c r="AM54" s="7"/>
      <c r="AN54" s="7"/>
      <c r="AO54" s="7"/>
    </row>
    <row r="55" spans="2:40" s="2" customFormat="1" ht="15" customHeight="1">
      <c r="B55" s="44"/>
      <c r="C55" s="124" t="s">
        <v>36</v>
      </c>
      <c r="D55" s="124"/>
      <c r="E55" s="124"/>
      <c r="F55" s="124"/>
      <c r="G55" s="124"/>
      <c r="H55" s="124"/>
      <c r="I55" s="124"/>
      <c r="J55" s="124"/>
      <c r="K55" s="124"/>
      <c r="L55" s="124"/>
      <c r="M55" s="124"/>
      <c r="N55" s="124"/>
      <c r="O55" s="44"/>
      <c r="P55" s="124" t="s">
        <v>37</v>
      </c>
      <c r="Q55" s="124"/>
      <c r="R55" s="124"/>
      <c r="S55" s="124"/>
      <c r="T55" s="124"/>
      <c r="U55" s="124"/>
      <c r="V55" s="124"/>
      <c r="W55" s="124"/>
      <c r="X55" s="124"/>
      <c r="Y55" s="124"/>
      <c r="Z55" s="124"/>
      <c r="AA55" s="124"/>
      <c r="AB55" s="44"/>
      <c r="AC55" s="124" t="s">
        <v>38</v>
      </c>
      <c r="AD55" s="124"/>
      <c r="AE55" s="124"/>
      <c r="AF55" s="124"/>
      <c r="AG55" s="124"/>
      <c r="AH55" s="124"/>
      <c r="AI55" s="124"/>
      <c r="AJ55" s="124"/>
      <c r="AK55" s="124"/>
      <c r="AL55" s="124"/>
      <c r="AM55" s="124"/>
      <c r="AN55" s="124"/>
    </row>
    <row r="56" spans="2:41" ht="15" customHeight="1">
      <c r="B56" s="4"/>
      <c r="C56" s="125" t="s">
        <v>39</v>
      </c>
      <c r="D56" s="125"/>
      <c r="E56" s="125"/>
      <c r="F56" s="26"/>
      <c r="G56" s="122" t="s">
        <v>19</v>
      </c>
      <c r="H56" s="122"/>
      <c r="I56" s="122"/>
      <c r="J56" s="122"/>
      <c r="K56" s="126" t="s">
        <v>39</v>
      </c>
      <c r="L56" s="126"/>
      <c r="M56" s="126"/>
      <c r="N56" s="45"/>
      <c r="O56" s="4"/>
      <c r="P56" s="125" t="s">
        <v>39</v>
      </c>
      <c r="Q56" s="125"/>
      <c r="R56" s="125"/>
      <c r="S56" s="26"/>
      <c r="T56" s="122" t="s">
        <v>19</v>
      </c>
      <c r="U56" s="122"/>
      <c r="V56" s="122"/>
      <c r="W56" s="122"/>
      <c r="X56" s="126" t="s">
        <v>39</v>
      </c>
      <c r="Y56" s="126"/>
      <c r="Z56" s="126"/>
      <c r="AA56" s="45"/>
      <c r="AB56" s="4"/>
      <c r="AC56" s="125" t="s">
        <v>39</v>
      </c>
      <c r="AD56" s="125"/>
      <c r="AE56" s="125"/>
      <c r="AF56" s="26"/>
      <c r="AG56" s="122" t="s">
        <v>19</v>
      </c>
      <c r="AH56" s="122"/>
      <c r="AI56" s="122"/>
      <c r="AJ56" s="122"/>
      <c r="AK56" s="123" t="s">
        <v>39</v>
      </c>
      <c r="AL56" s="123"/>
      <c r="AM56" s="123"/>
      <c r="AN56" s="45"/>
      <c r="AO56" s="4"/>
    </row>
    <row r="57" spans="2:41" ht="15" customHeight="1">
      <c r="B57" s="4"/>
      <c r="C57" s="129">
        <v>19400</v>
      </c>
      <c r="D57" s="129"/>
      <c r="E57" s="129"/>
      <c r="F57" s="46"/>
      <c r="G57" s="47"/>
      <c r="H57" s="127"/>
      <c r="I57" s="127"/>
      <c r="J57" s="26" t="s">
        <v>24</v>
      </c>
      <c r="K57" s="128"/>
      <c r="L57" s="128"/>
      <c r="M57" s="128"/>
      <c r="N57" s="48"/>
      <c r="O57" s="4"/>
      <c r="P57" s="129">
        <v>7300</v>
      </c>
      <c r="Q57" s="129"/>
      <c r="R57" s="129"/>
      <c r="S57" s="46"/>
      <c r="T57" s="47"/>
      <c r="U57" s="127"/>
      <c r="V57" s="127"/>
      <c r="W57" s="26" t="s">
        <v>24</v>
      </c>
      <c r="X57" s="128"/>
      <c r="Y57" s="128"/>
      <c r="Z57" s="128"/>
      <c r="AA57" s="48"/>
      <c r="AB57" s="4"/>
      <c r="AC57" s="129">
        <v>5700</v>
      </c>
      <c r="AD57" s="129"/>
      <c r="AE57" s="129"/>
      <c r="AF57" s="46"/>
      <c r="AG57" s="47"/>
      <c r="AH57" s="127"/>
      <c r="AI57" s="127"/>
      <c r="AJ57" s="26" t="s">
        <v>24</v>
      </c>
      <c r="AK57" s="128"/>
      <c r="AL57" s="128"/>
      <c r="AM57" s="128"/>
      <c r="AN57" s="48"/>
      <c r="AO57" s="4"/>
    </row>
    <row r="58" spans="2:41" ht="5.25" customHeight="1">
      <c r="B58" s="4"/>
      <c r="C58" s="4"/>
      <c r="D58" s="4"/>
      <c r="E58" s="4"/>
      <c r="F58" s="4"/>
      <c r="G58" s="34"/>
      <c r="H58" s="35"/>
      <c r="I58" s="35"/>
      <c r="J58" s="35"/>
      <c r="K58" s="35"/>
      <c r="L58" s="35"/>
      <c r="M58" s="35"/>
      <c r="N58" s="49"/>
      <c r="O58" s="4"/>
      <c r="P58" s="4"/>
      <c r="Q58" s="4"/>
      <c r="R58" s="4"/>
      <c r="S58" s="4"/>
      <c r="T58" s="34"/>
      <c r="U58" s="35"/>
      <c r="V58" s="35"/>
      <c r="W58" s="35"/>
      <c r="X58" s="35"/>
      <c r="Y58" s="35"/>
      <c r="Z58" s="35"/>
      <c r="AA58" s="49"/>
      <c r="AB58" s="4"/>
      <c r="AC58" s="4"/>
      <c r="AD58" s="4"/>
      <c r="AE58" s="4"/>
      <c r="AF58" s="4"/>
      <c r="AG58" s="34"/>
      <c r="AH58" s="35"/>
      <c r="AI58" s="35"/>
      <c r="AJ58" s="35"/>
      <c r="AK58" s="35"/>
      <c r="AL58" s="35"/>
      <c r="AM58" s="35"/>
      <c r="AN58" s="49"/>
      <c r="AO58" s="4"/>
    </row>
    <row r="59" spans="3:40" ht="15" customHeight="1">
      <c r="C59" s="4"/>
      <c r="F59" s="4"/>
      <c r="G59" s="4"/>
      <c r="H59" s="4"/>
      <c r="I59" s="4"/>
      <c r="J59" s="4"/>
      <c r="K59" s="4"/>
      <c r="N59" s="4"/>
      <c r="O59" s="4"/>
      <c r="P59" s="4"/>
      <c r="Q59" s="4"/>
      <c r="R59" s="4"/>
      <c r="S59" s="4"/>
      <c r="T59" s="4"/>
      <c r="W59" s="50"/>
      <c r="X59" s="50"/>
      <c r="Y59" s="50"/>
      <c r="Z59" s="4"/>
      <c r="AA59" s="4"/>
      <c r="AB59" s="4"/>
      <c r="AC59" s="4"/>
      <c r="AD59" s="51"/>
      <c r="AE59" s="17"/>
      <c r="AF59" s="17"/>
      <c r="AG59" s="4"/>
      <c r="AH59" s="17"/>
      <c r="AI59" s="17"/>
      <c r="AJ59" s="4"/>
      <c r="AK59" s="4"/>
      <c r="AL59" s="4"/>
      <c r="AM59" s="4"/>
      <c r="AN59" s="4"/>
    </row>
    <row r="60" spans="2:37" s="2" customFormat="1" ht="15" customHeight="1">
      <c r="B60" s="44"/>
      <c r="C60" s="44"/>
      <c r="D60" s="130" t="s">
        <v>40</v>
      </c>
      <c r="E60" s="130"/>
      <c r="F60" s="130"/>
      <c r="G60" s="130"/>
      <c r="H60" s="130"/>
      <c r="I60" s="130"/>
      <c r="J60" s="130"/>
      <c r="K60" s="130"/>
      <c r="L60" s="52"/>
      <c r="M60" s="130" t="s">
        <v>41</v>
      </c>
      <c r="N60" s="130"/>
      <c r="O60" s="130"/>
      <c r="P60" s="130"/>
      <c r="Q60" s="130"/>
      <c r="R60" s="130"/>
      <c r="S60" s="130"/>
      <c r="T60" s="130"/>
      <c r="U60" s="52"/>
      <c r="V60" s="130" t="s">
        <v>42</v>
      </c>
      <c r="W60" s="130"/>
      <c r="X60" s="130"/>
      <c r="Y60" s="130"/>
      <c r="Z60" s="130"/>
      <c r="AA60" s="130"/>
      <c r="AB60" s="130"/>
      <c r="AC60" s="130"/>
      <c r="AD60" s="53"/>
      <c r="AE60" s="53"/>
      <c r="AF60" s="130" t="s">
        <v>43</v>
      </c>
      <c r="AG60" s="130"/>
      <c r="AH60" s="130"/>
      <c r="AI60" s="130"/>
      <c r="AJ60" s="130"/>
      <c r="AK60" s="130"/>
    </row>
    <row r="61" spans="2:38" ht="18" customHeight="1">
      <c r="B61" s="3"/>
      <c r="C61" s="3"/>
      <c r="D61" s="19"/>
      <c r="E61" s="132"/>
      <c r="F61" s="132"/>
      <c r="G61" s="132"/>
      <c r="H61" s="132"/>
      <c r="I61" s="132"/>
      <c r="J61" s="132"/>
      <c r="K61" s="54"/>
      <c r="L61" s="55" t="s">
        <v>23</v>
      </c>
      <c r="M61" s="19"/>
      <c r="N61" s="132"/>
      <c r="O61" s="132"/>
      <c r="P61" s="132"/>
      <c r="Q61" s="132"/>
      <c r="R61" s="132"/>
      <c r="S61" s="132"/>
      <c r="T61" s="56"/>
      <c r="U61" s="55" t="s">
        <v>23</v>
      </c>
      <c r="V61" s="19"/>
      <c r="W61" s="132"/>
      <c r="X61" s="132"/>
      <c r="Y61" s="132"/>
      <c r="Z61" s="132"/>
      <c r="AA61" s="132"/>
      <c r="AB61" s="132"/>
      <c r="AC61" s="40"/>
      <c r="AD61" s="55" t="s">
        <v>14</v>
      </c>
      <c r="AE61" s="55"/>
      <c r="AF61" s="132"/>
      <c r="AG61" s="132"/>
      <c r="AH61" s="132"/>
      <c r="AI61" s="132"/>
      <c r="AJ61" s="132"/>
      <c r="AK61" s="132"/>
      <c r="AL61" s="3"/>
    </row>
    <row r="62" spans="4:29" ht="15" customHeight="1">
      <c r="D62" s="133" t="s">
        <v>44</v>
      </c>
      <c r="E62" s="133"/>
      <c r="F62" s="133"/>
      <c r="G62" s="133"/>
      <c r="H62" s="133"/>
      <c r="I62" s="133"/>
      <c r="J62" s="133"/>
      <c r="K62" s="133"/>
      <c r="M62" s="133" t="s">
        <v>45</v>
      </c>
      <c r="N62" s="133"/>
      <c r="O62" s="133"/>
      <c r="P62" s="133"/>
      <c r="Q62" s="133"/>
      <c r="R62" s="133"/>
      <c r="S62" s="133"/>
      <c r="T62" s="133"/>
      <c r="V62" s="133" t="s">
        <v>46</v>
      </c>
      <c r="W62" s="133"/>
      <c r="X62" s="133"/>
      <c r="Y62" s="133"/>
      <c r="Z62" s="133"/>
      <c r="AA62" s="133"/>
      <c r="AB62" s="133"/>
      <c r="AC62" s="133"/>
    </row>
    <row r="63" spans="4:29" ht="9" customHeight="1">
      <c r="D63" s="57"/>
      <c r="E63" s="57"/>
      <c r="F63" s="57"/>
      <c r="G63" s="57"/>
      <c r="H63" s="57"/>
      <c r="I63" s="57"/>
      <c r="J63" s="57"/>
      <c r="K63" s="57"/>
      <c r="M63" s="57"/>
      <c r="N63" s="57"/>
      <c r="O63" s="57"/>
      <c r="P63" s="57"/>
      <c r="Q63" s="57"/>
      <c r="R63" s="57"/>
      <c r="S63" s="57"/>
      <c r="T63" s="57"/>
      <c r="V63" s="57"/>
      <c r="W63" s="57"/>
      <c r="X63" s="57"/>
      <c r="Y63" s="57"/>
      <c r="Z63" s="57"/>
      <c r="AA63" s="57"/>
      <c r="AB63" s="57"/>
      <c r="AC63" s="57"/>
    </row>
    <row r="64" spans="22:37" ht="14.25" customHeight="1">
      <c r="V64" s="58"/>
      <c r="Z64" s="59"/>
      <c r="AA64" s="134" t="s">
        <v>19</v>
      </c>
      <c r="AB64" s="134"/>
      <c r="AC64" s="134"/>
      <c r="AD64" s="134"/>
      <c r="AF64" s="135" t="s">
        <v>47</v>
      </c>
      <c r="AG64" s="135"/>
      <c r="AH64" s="135"/>
      <c r="AI64" s="135"/>
      <c r="AJ64" s="135"/>
      <c r="AK64" s="135"/>
    </row>
    <row r="65" spans="17:37" ht="18.75" customHeight="1">
      <c r="Q65" s="58"/>
      <c r="R65" s="58"/>
      <c r="S65" s="58"/>
      <c r="U65" s="136" t="s">
        <v>48</v>
      </c>
      <c r="V65" s="136"/>
      <c r="W65" s="136"/>
      <c r="X65" s="136"/>
      <c r="Y65" s="136"/>
      <c r="Z65" s="137" t="s">
        <v>49</v>
      </c>
      <c r="AA65" s="137"/>
      <c r="AB65" s="104"/>
      <c r="AC65" s="104"/>
      <c r="AD65" s="138" t="s">
        <v>14</v>
      </c>
      <c r="AE65" s="138"/>
      <c r="AF65" s="139"/>
      <c r="AG65" s="139"/>
      <c r="AH65" s="139"/>
      <c r="AI65" s="139"/>
      <c r="AJ65" s="139"/>
      <c r="AK65" s="139"/>
    </row>
  </sheetData>
  <sheetProtection selectLockedCells="1" selectUnlockedCells="1"/>
  <mergeCells count="171">
    <mergeCell ref="AA64:AD64"/>
    <mergeCell ref="AF64:AK64"/>
    <mergeCell ref="U65:Y65"/>
    <mergeCell ref="Z65:AA65"/>
    <mergeCell ref="AB65:AC65"/>
    <mergeCell ref="AD65:AE65"/>
    <mergeCell ref="AF65:AK65"/>
    <mergeCell ref="E61:J61"/>
    <mergeCell ref="N61:S61"/>
    <mergeCell ref="W61:AB61"/>
    <mergeCell ref="AF61:AK61"/>
    <mergeCell ref="D62:K62"/>
    <mergeCell ref="M62:T62"/>
    <mergeCell ref="V62:AC62"/>
    <mergeCell ref="AH57:AI57"/>
    <mergeCell ref="AK57:AM57"/>
    <mergeCell ref="D60:K60"/>
    <mergeCell ref="M60:T60"/>
    <mergeCell ref="V60:AC60"/>
    <mergeCell ref="AF60:AK60"/>
    <mergeCell ref="AC56:AE56"/>
    <mergeCell ref="AG56:AJ56"/>
    <mergeCell ref="AK56:AM56"/>
    <mergeCell ref="C57:E57"/>
    <mergeCell ref="H57:I57"/>
    <mergeCell ref="K57:M57"/>
    <mergeCell ref="P57:R57"/>
    <mergeCell ref="U57:V57"/>
    <mergeCell ref="X57:Z57"/>
    <mergeCell ref="AC57:AE57"/>
    <mergeCell ref="C56:E56"/>
    <mergeCell ref="G56:J56"/>
    <mergeCell ref="K56:M56"/>
    <mergeCell ref="P56:R56"/>
    <mergeCell ref="T56:W56"/>
    <mergeCell ref="X56:Z56"/>
    <mergeCell ref="G49:L49"/>
    <mergeCell ref="O49:Q49"/>
    <mergeCell ref="S49:V49"/>
    <mergeCell ref="X51:AJ52"/>
    <mergeCell ref="AK51:AN52"/>
    <mergeCell ref="C55:N55"/>
    <mergeCell ref="P55:AA55"/>
    <mergeCell ref="AC55:AN55"/>
    <mergeCell ref="Y47:AB47"/>
    <mergeCell ref="AC47:AF47"/>
    <mergeCell ref="A48:D49"/>
    <mergeCell ref="E48:I48"/>
    <mergeCell ref="K48:M48"/>
    <mergeCell ref="O48:Q48"/>
    <mergeCell ref="S48:V48"/>
    <mergeCell ref="Z48:AA48"/>
    <mergeCell ref="AC48:AF48"/>
    <mergeCell ref="E49:F49"/>
    <mergeCell ref="O45:Q45"/>
    <mergeCell ref="S45:V45"/>
    <mergeCell ref="E47:I47"/>
    <mergeCell ref="K47:M47"/>
    <mergeCell ref="O47:Q47"/>
    <mergeCell ref="S47:V47"/>
    <mergeCell ref="AC43:AF43"/>
    <mergeCell ref="A44:D45"/>
    <mergeCell ref="E44:I44"/>
    <mergeCell ref="K44:M44"/>
    <mergeCell ref="O44:Q44"/>
    <mergeCell ref="S44:V44"/>
    <mergeCell ref="Z44:AA44"/>
    <mergeCell ref="AC44:AF44"/>
    <mergeCell ref="E45:F45"/>
    <mergeCell ref="G45:L45"/>
    <mergeCell ref="AC40:AF40"/>
    <mergeCell ref="E41:F41"/>
    <mergeCell ref="G41:L41"/>
    <mergeCell ref="O41:Q41"/>
    <mergeCell ref="S41:V41"/>
    <mergeCell ref="E43:I43"/>
    <mergeCell ref="K43:M43"/>
    <mergeCell ref="O43:Q43"/>
    <mergeCell ref="S43:V43"/>
    <mergeCell ref="Y43:AB43"/>
    <mergeCell ref="A40:D40"/>
    <mergeCell ref="E40:I40"/>
    <mergeCell ref="K40:M40"/>
    <mergeCell ref="O40:Q40"/>
    <mergeCell ref="S40:V40"/>
    <mergeCell ref="Z40:AA40"/>
    <mergeCell ref="Y38:AG38"/>
    <mergeCell ref="E39:I39"/>
    <mergeCell ref="K39:M39"/>
    <mergeCell ref="O39:Q39"/>
    <mergeCell ref="S39:V39"/>
    <mergeCell ref="Y39:AB39"/>
    <mergeCell ref="AC39:AF39"/>
    <mergeCell ref="E36:I36"/>
    <mergeCell ref="K36:M36"/>
    <mergeCell ref="O36:S36"/>
    <mergeCell ref="X36:AA36"/>
    <mergeCell ref="AC36:AF36"/>
    <mergeCell ref="AH36:AK36"/>
    <mergeCell ref="O28:Q28"/>
    <mergeCell ref="S28:V28"/>
    <mergeCell ref="X30:AJ31"/>
    <mergeCell ref="AK30:AN31"/>
    <mergeCell ref="E35:I35"/>
    <mergeCell ref="K35:M35"/>
    <mergeCell ref="O35:S35"/>
    <mergeCell ref="X35:AA35"/>
    <mergeCell ref="AC35:AF35"/>
    <mergeCell ref="AH35:AK35"/>
    <mergeCell ref="AC26:AF26"/>
    <mergeCell ref="A27:D28"/>
    <mergeCell ref="E27:I27"/>
    <mergeCell ref="K27:M27"/>
    <mergeCell ref="O27:Q27"/>
    <mergeCell ref="S27:V27"/>
    <mergeCell ref="Z27:AA27"/>
    <mergeCell ref="AC27:AF27"/>
    <mergeCell ref="E28:F28"/>
    <mergeCell ref="G28:L28"/>
    <mergeCell ref="O24:Q24"/>
    <mergeCell ref="E26:I26"/>
    <mergeCell ref="K26:M26"/>
    <mergeCell ref="O26:Q26"/>
    <mergeCell ref="S26:V26"/>
    <mergeCell ref="Y26:AB26"/>
    <mergeCell ref="AC22:AF22"/>
    <mergeCell ref="A23:D24"/>
    <mergeCell ref="E23:I23"/>
    <mergeCell ref="K23:M23"/>
    <mergeCell ref="O23:Q23"/>
    <mergeCell ref="S23:V23"/>
    <mergeCell ref="Z23:AA23"/>
    <mergeCell ref="AC23:AF23"/>
    <mergeCell ref="E24:F24"/>
    <mergeCell ref="G24:L24"/>
    <mergeCell ref="AC19:AF19"/>
    <mergeCell ref="E20:F20"/>
    <mergeCell ref="G20:L20"/>
    <mergeCell ref="O20:Q20"/>
    <mergeCell ref="S20:V20"/>
    <mergeCell ref="E22:I22"/>
    <mergeCell ref="K22:M22"/>
    <mergeCell ref="O22:Q22"/>
    <mergeCell ref="S22:V22"/>
    <mergeCell ref="Y22:AB22"/>
    <mergeCell ref="A19:D19"/>
    <mergeCell ref="E19:I19"/>
    <mergeCell ref="K19:M19"/>
    <mergeCell ref="O19:Q19"/>
    <mergeCell ref="S19:V19"/>
    <mergeCell ref="Z19:AA19"/>
    <mergeCell ref="Y17:AG17"/>
    <mergeCell ref="E18:I18"/>
    <mergeCell ref="K18:M18"/>
    <mergeCell ref="O18:Q18"/>
    <mergeCell ref="S18:V18"/>
    <mergeCell ref="Y18:AB18"/>
    <mergeCell ref="AC18:AF18"/>
    <mergeCell ref="E15:I15"/>
    <mergeCell ref="K15:M15"/>
    <mergeCell ref="O15:S15"/>
    <mergeCell ref="X15:AA15"/>
    <mergeCell ref="AC15:AF15"/>
    <mergeCell ref="AH15:AK15"/>
    <mergeCell ref="A1:AQ1"/>
    <mergeCell ref="E14:I14"/>
    <mergeCell ref="K14:M14"/>
    <mergeCell ref="O14:S14"/>
    <mergeCell ref="X14:AA14"/>
    <mergeCell ref="AC14:AF14"/>
    <mergeCell ref="AH14:AK14"/>
  </mergeCells>
  <printOptions/>
  <pageMargins left="0.5118055555555555" right="0.19652777777777777" top="0.27569444444444446" bottom="0.19652777777777777" header="0.5118055555555555" footer="0.511805555555555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V55"/>
  <sheetViews>
    <sheetView zoomScalePageLayoutView="0" workbookViewId="0" topLeftCell="A1">
      <selection activeCell="A1" sqref="A1"/>
    </sheetView>
  </sheetViews>
  <sheetFormatPr defaultColWidth="3.625" defaultRowHeight="13.5"/>
  <cols>
    <col min="1" max="1" width="2.625" style="61" customWidth="1"/>
    <col min="2" max="6" width="3.625" style="61" customWidth="1"/>
    <col min="7" max="7" width="4.625" style="61" customWidth="1"/>
    <col min="8" max="26" width="3.625" style="61" customWidth="1"/>
    <col min="27" max="27" width="3.75390625" style="61" customWidth="1"/>
    <col min="28" max="29" width="3.625" style="61" customWidth="1"/>
    <col min="30" max="30" width="0" style="61" hidden="1" customWidth="1"/>
    <col min="31" max="38" width="4.625" style="61" customWidth="1"/>
    <col min="39" max="16384" width="3.625" style="61" customWidth="1"/>
  </cols>
  <sheetData>
    <row r="1" spans="1:256" ht="18" customHeight="1">
      <c r="A1"/>
      <c r="B1" s="140" t="s">
        <v>50</v>
      </c>
      <c r="C1" s="140"/>
      <c r="D1" s="140"/>
      <c r="E1" s="140"/>
      <c r="F1" s="140"/>
      <c r="G1" s="140"/>
      <c r="H1" s="140"/>
      <c r="I1" s="140"/>
      <c r="J1" s="140"/>
      <c r="K1" s="140"/>
      <c r="L1" s="140"/>
      <c r="M1" s="140"/>
      <c r="N1" s="140"/>
      <c r="O1" s="140"/>
      <c r="P1" s="140"/>
      <c r="Q1" s="140"/>
      <c r="R1" s="140"/>
      <c r="S1" s="140"/>
      <c r="T1" s="140"/>
      <c r="U1" s="140"/>
      <c r="V1" s="140"/>
      <c r="W1" s="140"/>
      <c r="X1" s="140"/>
      <c r="Y1" s="140"/>
      <c r="Z1" s="140"/>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c r="B2" s="62"/>
      <c r="C2" s="62"/>
      <c r="D2" s="62"/>
      <c r="E2" s="62"/>
      <c r="F2" s="62"/>
      <c r="G2" s="62"/>
      <c r="H2" s="62"/>
      <c r="I2" s="62"/>
      <c r="J2" s="62"/>
      <c r="K2" s="62"/>
      <c r="L2" s="62"/>
      <c r="M2" s="62"/>
      <c r="N2" s="62"/>
      <c r="O2" s="62"/>
      <c r="P2" s="62"/>
      <c r="Q2" s="62"/>
      <c r="R2" s="62"/>
      <c r="S2" s="62"/>
      <c r="T2" s="62"/>
      <c r="U2" s="62"/>
      <c r="V2" s="62"/>
      <c r="W2" s="62"/>
      <c r="X2" s="62"/>
      <c r="Y2" s="62"/>
      <c r="Z2" s="6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ustomHeight="1">
      <c r="A3"/>
      <c r="B3" s="63" t="s">
        <v>51</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c r="B4" s="63" t="s">
        <v>52</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c r="B6" s="141" t="s">
        <v>53</v>
      </c>
      <c r="C6" s="141"/>
      <c r="D6" s="141"/>
      <c r="E6" s="141"/>
      <c r="F6" s="141"/>
      <c r="G6" s="141"/>
      <c r="H6" s="141"/>
      <c r="I6" s="141"/>
      <c r="J6" s="141"/>
      <c r="K6" s="141"/>
      <c r="L6" s="141"/>
      <c r="M6" s="141"/>
      <c r="N6" s="141"/>
      <c r="O6" s="141"/>
      <c r="P6" s="141"/>
      <c r="Q6" s="141"/>
      <c r="R6" s="141"/>
      <c r="S6" s="141"/>
      <c r="T6" s="141"/>
      <c r="U6" s="141"/>
      <c r="V6" s="141"/>
      <c r="W6" s="142" t="s">
        <v>54</v>
      </c>
      <c r="X6" s="142"/>
      <c r="Y6" s="142"/>
      <c r="Z6" s="142"/>
      <c r="AA6" s="64"/>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c r="B7" s="141"/>
      <c r="C7" s="141"/>
      <c r="D7" s="141"/>
      <c r="E7" s="141"/>
      <c r="F7" s="141"/>
      <c r="G7" s="141"/>
      <c r="H7" s="141"/>
      <c r="I7" s="141"/>
      <c r="J7" s="141"/>
      <c r="K7" s="141"/>
      <c r="L7" s="141"/>
      <c r="M7" s="141"/>
      <c r="N7" s="141"/>
      <c r="O7" s="141"/>
      <c r="P7" s="141"/>
      <c r="Q7" s="141"/>
      <c r="R7" s="141"/>
      <c r="S7" s="141"/>
      <c r="T7" s="141"/>
      <c r="U7" s="141"/>
      <c r="V7" s="141"/>
      <c r="W7" s="142"/>
      <c r="X7" s="142"/>
      <c r="Y7" s="142"/>
      <c r="Z7" s="142"/>
      <c r="AA7" s="64"/>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61.5" customHeight="1">
      <c r="A8"/>
      <c r="B8" s="141" t="s">
        <v>55</v>
      </c>
      <c r="C8" s="141"/>
      <c r="D8" s="141"/>
      <c r="E8" s="141"/>
      <c r="F8" s="141"/>
      <c r="G8" s="141"/>
      <c r="H8" s="141"/>
      <c r="I8" s="141"/>
      <c r="J8" s="141"/>
      <c r="K8" s="141"/>
      <c r="L8" s="141"/>
      <c r="M8" s="141"/>
      <c r="N8" s="141"/>
      <c r="O8" s="141"/>
      <c r="P8" s="141"/>
      <c r="Q8" s="141"/>
      <c r="R8" s="141"/>
      <c r="S8" s="141"/>
      <c r="T8" s="141"/>
      <c r="U8" s="141"/>
      <c r="V8" s="141"/>
      <c r="W8" s="143">
        <v>7</v>
      </c>
      <c r="X8" s="143"/>
      <c r="Y8" s="65" t="s">
        <v>56</v>
      </c>
      <c r="Z8" s="66"/>
      <c r="AA8" s="64"/>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63" customHeight="1">
      <c r="A9"/>
      <c r="B9" s="141" t="s">
        <v>57</v>
      </c>
      <c r="C9" s="141"/>
      <c r="D9" s="141"/>
      <c r="E9" s="141"/>
      <c r="F9" s="141"/>
      <c r="G9" s="141"/>
      <c r="H9" s="141"/>
      <c r="I9" s="141"/>
      <c r="J9" s="141"/>
      <c r="K9" s="141"/>
      <c r="L9" s="141"/>
      <c r="M9" s="141"/>
      <c r="N9" s="141"/>
      <c r="O9" s="141"/>
      <c r="P9" s="141"/>
      <c r="Q9" s="141"/>
      <c r="R9" s="141"/>
      <c r="S9" s="141"/>
      <c r="T9" s="141"/>
      <c r="U9" s="141"/>
      <c r="V9" s="141"/>
      <c r="W9" s="143">
        <v>5</v>
      </c>
      <c r="X9" s="143"/>
      <c r="Y9" s="65" t="s">
        <v>56</v>
      </c>
      <c r="Z9" s="66"/>
      <c r="AA9" s="64"/>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63.75" customHeight="1">
      <c r="A10"/>
      <c r="B10" s="141" t="s">
        <v>58</v>
      </c>
      <c r="C10" s="141"/>
      <c r="D10" s="141"/>
      <c r="E10" s="141"/>
      <c r="F10" s="141"/>
      <c r="G10" s="141"/>
      <c r="H10" s="141"/>
      <c r="I10" s="141"/>
      <c r="J10" s="141"/>
      <c r="K10" s="141"/>
      <c r="L10" s="141"/>
      <c r="M10" s="141"/>
      <c r="N10" s="141"/>
      <c r="O10" s="141"/>
      <c r="P10" s="141"/>
      <c r="Q10" s="141"/>
      <c r="R10" s="141"/>
      <c r="S10" s="141"/>
      <c r="T10" s="141"/>
      <c r="U10" s="141"/>
      <c r="V10" s="141"/>
      <c r="W10" s="143">
        <v>2</v>
      </c>
      <c r="X10" s="143"/>
      <c r="Y10" s="65" t="s">
        <v>56</v>
      </c>
      <c r="Z10" s="66"/>
      <c r="AA10" s="64"/>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c r="A12"/>
      <c r="B12" s="63" t="s">
        <v>59</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c r="A13"/>
      <c r="B13" s="63" t="s">
        <v>60</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c r="A14"/>
      <c r="B14" s="63" t="s">
        <v>61</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 customHeight="1">
      <c r="A15"/>
      <c r="B15" s="63" t="s">
        <v>62</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 customHeight="1">
      <c r="A16"/>
      <c r="B16" s="61" t="s">
        <v>63</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0.5" customHeight="1">
      <c r="A18"/>
      <c r="B18"/>
      <c r="C18" s="144" t="s">
        <v>64</v>
      </c>
      <c r="D18" s="144"/>
      <c r="E18" s="144"/>
      <c r="F18" s="144"/>
      <c r="G18" s="144"/>
      <c r="H18" s="144"/>
      <c r="I18" s="144"/>
      <c r="J18" s="144"/>
      <c r="K18" s="144"/>
      <c r="L18" s="144"/>
      <c r="M18" s="144"/>
      <c r="N18" s="145"/>
      <c r="O18" s="145"/>
      <c r="P18" s="145"/>
      <c r="Q18" s="145"/>
      <c r="R18" s="145"/>
      <c r="S18" s="67" t="s">
        <v>65</v>
      </c>
      <c r="T18" s="64"/>
      <c r="U18" s="64"/>
      <c r="V18" s="64"/>
      <c r="W18" s="64"/>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c r="A19"/>
      <c r="B19"/>
      <c r="C19" s="146" t="s">
        <v>66</v>
      </c>
      <c r="D19" s="146"/>
      <c r="E19" s="146"/>
      <c r="F19" s="146"/>
      <c r="G19" s="146"/>
      <c r="H19" s="146"/>
      <c r="I19" s="146"/>
      <c r="J19" s="146"/>
      <c r="K19" s="146"/>
      <c r="L19" s="146"/>
      <c r="M19" s="146"/>
      <c r="N19" s="147"/>
      <c r="O19" s="147"/>
      <c r="P19" s="147"/>
      <c r="Q19" s="147"/>
      <c r="R19" s="147"/>
      <c r="S19" s="68" t="s">
        <v>67</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 customHeight="1">
      <c r="A20"/>
      <c r="B20"/>
      <c r="C20" s="146" t="s">
        <v>68</v>
      </c>
      <c r="D20" s="146"/>
      <c r="E20" s="146"/>
      <c r="F20" s="146"/>
      <c r="G20" s="146"/>
      <c r="H20" s="146"/>
      <c r="I20" s="146"/>
      <c r="J20" s="146"/>
      <c r="K20" s="146"/>
      <c r="L20" s="146"/>
      <c r="M20" s="146"/>
      <c r="N20" s="148"/>
      <c r="O20" s="148"/>
      <c r="P20" s="148"/>
      <c r="Q20" s="148"/>
      <c r="R20" s="148"/>
      <c r="S20" s="69" t="s">
        <v>67</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3.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8" customHeight="1">
      <c r="A22"/>
      <c r="B22" s="149" t="s">
        <v>69</v>
      </c>
      <c r="C22" s="149"/>
      <c r="D22" s="149"/>
      <c r="E22"/>
      <c r="F22"/>
      <c r="G22"/>
      <c r="H22"/>
      <c r="I22"/>
      <c r="J22"/>
      <c r="K22"/>
      <c r="L22" s="71"/>
      <c r="M22" s="71"/>
      <c r="N22" s="71"/>
      <c r="O22" s="71"/>
      <c r="P22" s="71"/>
      <c r="Q22"/>
      <c r="R22"/>
      <c r="S22"/>
      <c r="T22" s="71"/>
      <c r="U22" s="150" t="s">
        <v>70</v>
      </c>
      <c r="V22" s="150"/>
      <c r="W22" s="72"/>
      <c r="X22" s="71"/>
      <c r="Y22" s="151"/>
      <c r="Z22" s="151"/>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 customHeight="1">
      <c r="A23"/>
      <c r="B23" s="73"/>
      <c r="C23" s="128">
        <v>430000</v>
      </c>
      <c r="D23" s="128"/>
      <c r="E23" s="74" t="s">
        <v>23</v>
      </c>
      <c r="F23" s="152">
        <v>100000</v>
      </c>
      <c r="G23" s="152"/>
      <c r="H23" s="75" t="s">
        <v>22</v>
      </c>
      <c r="I23" s="76">
        <f>N20</f>
        <v>0</v>
      </c>
      <c r="J23" s="70" t="s">
        <v>13</v>
      </c>
      <c r="K23" s="70">
        <v>1</v>
      </c>
      <c r="L23" s="77" t="s">
        <v>14</v>
      </c>
      <c r="M23" s="139">
        <f>C23+AD23</f>
        <v>430000</v>
      </c>
      <c r="N23" s="139"/>
      <c r="O23" s="139"/>
      <c r="P23" s="78" t="s">
        <v>71</v>
      </c>
      <c r="Q23" s="153">
        <f>N18</f>
        <v>0</v>
      </c>
      <c r="R23" s="153"/>
      <c r="S23" s="153"/>
      <c r="T23" s="79"/>
      <c r="U23" s="154" t="str">
        <f>IF(M23&gt;Q23,"○","×")</f>
        <v>○</v>
      </c>
      <c r="V23" s="154"/>
      <c r="W23" s="80"/>
      <c r="X23"/>
      <c r="Y23"/>
      <c r="Z23"/>
      <c r="AA23"/>
      <c r="AB23"/>
      <c r="AC23"/>
      <c r="AD23" s="61" t="str">
        <f>IF(I23=0,"0",(F23*ABS((I23-1))))</f>
        <v>0</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2:30" ht="18" customHeight="1">
      <c r="B24" s="81"/>
      <c r="C24" s="81"/>
      <c r="D24" s="81"/>
      <c r="E24" s="82"/>
      <c r="F24" s="82"/>
      <c r="G24" s="82"/>
      <c r="H24" s="81"/>
      <c r="I24" s="83"/>
      <c r="J24" s="83"/>
      <c r="K24" s="83"/>
      <c r="L24" s="81"/>
      <c r="M24" s="70"/>
      <c r="N24" s="70"/>
      <c r="O24" s="70"/>
      <c r="P24" s="81"/>
      <c r="Q24" s="82"/>
      <c r="R24" s="82"/>
      <c r="S24" s="82"/>
      <c r="T24" s="84"/>
      <c r="U24" s="85"/>
      <c r="V24" s="85"/>
      <c r="W24" s="85"/>
      <c r="X24" s="79"/>
      <c r="Y24" s="86"/>
      <c r="Z24" s="86"/>
      <c r="AA24"/>
      <c r="AB24"/>
      <c r="AC24"/>
      <c r="AD24"/>
    </row>
    <row r="25" spans="2:30" ht="18" customHeight="1">
      <c r="B25" s="149" t="s">
        <v>72</v>
      </c>
      <c r="C25" s="149"/>
      <c r="D25" s="149"/>
      <c r="E25"/>
      <c r="F25"/>
      <c r="G25"/>
      <c r="H25"/>
      <c r="I25"/>
      <c r="J25" s="77"/>
      <c r="K25"/>
      <c r="L25" s="71"/>
      <c r="M25" s="71"/>
      <c r="N25" s="71"/>
      <c r="O25" s="71"/>
      <c r="P25" s="71"/>
      <c r="Q25"/>
      <c r="R25"/>
      <c r="S25"/>
      <c r="T25" s="71"/>
      <c r="U25" s="71"/>
      <c r="V25" s="71"/>
      <c r="W25" s="71"/>
      <c r="X25" s="71"/>
      <c r="Y25" s="64"/>
      <c r="Z25" s="155" t="s">
        <v>70</v>
      </c>
      <c r="AA25" s="155"/>
      <c r="AB25" s="151"/>
      <c r="AC25" s="151"/>
      <c r="AD25"/>
    </row>
    <row r="26" spans="2:30" ht="18" customHeight="1">
      <c r="B26" s="73"/>
      <c r="C26" s="128">
        <v>430000</v>
      </c>
      <c r="D26" s="128"/>
      <c r="E26" s="87" t="s">
        <v>23</v>
      </c>
      <c r="F26" s="156">
        <v>290000</v>
      </c>
      <c r="G26" s="156"/>
      <c r="H26" s="88" t="s">
        <v>22</v>
      </c>
      <c r="I26" s="89">
        <f>N19</f>
        <v>0</v>
      </c>
      <c r="J26" s="77" t="s">
        <v>23</v>
      </c>
      <c r="K26" s="156">
        <v>100000</v>
      </c>
      <c r="L26" s="156"/>
      <c r="M26" s="90" t="s">
        <v>22</v>
      </c>
      <c r="N26" s="76">
        <f>N20</f>
        <v>0</v>
      </c>
      <c r="O26" s="70" t="s">
        <v>13</v>
      </c>
      <c r="P26" s="70">
        <v>1</v>
      </c>
      <c r="Q26" s="70" t="s">
        <v>14</v>
      </c>
      <c r="R26" s="139">
        <f>C26+(F26*I26)+(K26*ABS((N26-1)))</f>
        <v>530000</v>
      </c>
      <c r="S26" s="139"/>
      <c r="T26" s="139"/>
      <c r="U26" s="91" t="s">
        <v>71</v>
      </c>
      <c r="V26" s="153">
        <f>N18</f>
        <v>0</v>
      </c>
      <c r="W26" s="153"/>
      <c r="X26" s="153"/>
      <c r="Y26" s="92"/>
      <c r="Z26" s="154" t="str">
        <f>IF(R26&gt;V26,"○","×")</f>
        <v>○</v>
      </c>
      <c r="AA26" s="154"/>
      <c r="AB26" s="80"/>
      <c r="AC26" s="93"/>
      <c r="AD26" s="61" t="str">
        <f>IF(N26=0,"0",(K26*ABS((I26-1))))</f>
        <v>0</v>
      </c>
    </row>
    <row r="27" spans="2:30" ht="18" customHeight="1">
      <c r="B27" s="77"/>
      <c r="C27" s="77"/>
      <c r="D27" s="77"/>
      <c r="E27" s="82"/>
      <c r="F27" s="82"/>
      <c r="G27" s="82"/>
      <c r="H27" s="77"/>
      <c r="I27" s="88"/>
      <c r="J27" s="88"/>
      <c r="K27" s="88"/>
      <c r="L27" s="77"/>
      <c r="M27" s="70"/>
      <c r="N27" s="70"/>
      <c r="O27" s="70"/>
      <c r="P27" s="70"/>
      <c r="Q27" s="82"/>
      <c r="R27" s="82"/>
      <c r="S27" s="82"/>
      <c r="T27" s="84"/>
      <c r="U27" s="85"/>
      <c r="V27" s="85"/>
      <c r="W27" s="85"/>
      <c r="X27" s="79"/>
      <c r="Y27" s="86"/>
      <c r="Z27" s="86"/>
      <c r="AA27"/>
      <c r="AB27"/>
      <c r="AC27"/>
      <c r="AD27"/>
    </row>
    <row r="28" spans="2:30" ht="18" customHeight="1">
      <c r="B28" s="149" t="s">
        <v>73</v>
      </c>
      <c r="C28" s="149"/>
      <c r="D28" s="149"/>
      <c r="E28"/>
      <c r="F28"/>
      <c r="G28"/>
      <c r="H28"/>
      <c r="I28"/>
      <c r="J28" s="77"/>
      <c r="K28" s="77"/>
      <c r="L28" s="71"/>
      <c r="M28" s="71"/>
      <c r="N28" s="71"/>
      <c r="O28" s="71"/>
      <c r="P28" s="71"/>
      <c r="Q28"/>
      <c r="R28"/>
      <c r="S28"/>
      <c r="T28" s="71"/>
      <c r="U28" s="71"/>
      <c r="V28" s="71"/>
      <c r="W28" s="71"/>
      <c r="X28" s="71"/>
      <c r="Y28" s="64"/>
      <c r="Z28" s="155" t="s">
        <v>70</v>
      </c>
      <c r="AA28" s="155"/>
      <c r="AB28" s="151"/>
      <c r="AC28" s="151"/>
      <c r="AD28"/>
    </row>
    <row r="29" spans="2:30" ht="18" customHeight="1">
      <c r="B29" s="73"/>
      <c r="C29" s="128">
        <v>430000</v>
      </c>
      <c r="D29" s="128"/>
      <c r="E29" s="87" t="s">
        <v>23</v>
      </c>
      <c r="F29" s="156">
        <v>535000</v>
      </c>
      <c r="G29" s="156"/>
      <c r="H29" s="88" t="s">
        <v>22</v>
      </c>
      <c r="I29" s="89">
        <f>N19</f>
        <v>0</v>
      </c>
      <c r="J29" s="77" t="s">
        <v>23</v>
      </c>
      <c r="K29" s="156">
        <v>100000</v>
      </c>
      <c r="L29" s="156"/>
      <c r="M29" s="90" t="s">
        <v>22</v>
      </c>
      <c r="N29" s="76">
        <f>N20</f>
        <v>0</v>
      </c>
      <c r="O29" s="70" t="s">
        <v>13</v>
      </c>
      <c r="P29" s="70">
        <v>1</v>
      </c>
      <c r="Q29" s="70" t="s">
        <v>14</v>
      </c>
      <c r="R29" s="139">
        <f>C29+(F29*I29)+K29*ABS((N29-1))</f>
        <v>530000</v>
      </c>
      <c r="S29" s="139"/>
      <c r="T29" s="139"/>
      <c r="U29" s="91" t="s">
        <v>71</v>
      </c>
      <c r="V29" s="153">
        <f>N18</f>
        <v>0</v>
      </c>
      <c r="W29" s="153"/>
      <c r="X29" s="153"/>
      <c r="Y29" s="92"/>
      <c r="Z29" s="154" t="str">
        <f>IF(R29&gt;V29,"○","×")</f>
        <v>○</v>
      </c>
      <c r="AA29" s="154"/>
      <c r="AB29" s="80"/>
      <c r="AC29" s="93"/>
      <c r="AD29" s="61" t="str">
        <f>IF(N29=0,"0",(K29*ABS((I29-1))))</f>
        <v>0</v>
      </c>
    </row>
    <row r="30" spans="2:24" ht="18" customHeight="1">
      <c r="B30"/>
      <c r="C30"/>
      <c r="D30"/>
      <c r="E30"/>
      <c r="F30"/>
      <c r="G30"/>
      <c r="H30"/>
      <c r="I30"/>
      <c r="J30"/>
      <c r="K30"/>
      <c r="L30"/>
      <c r="M30"/>
      <c r="N30"/>
      <c r="O30"/>
      <c r="P30"/>
      <c r="Q30"/>
      <c r="R30"/>
      <c r="S30"/>
      <c r="T30"/>
      <c r="U30" s="93"/>
      <c r="V30" s="93"/>
      <c r="W30" s="93"/>
      <c r="X30" s="93"/>
    </row>
    <row r="31" spans="2:22" ht="18" customHeight="1">
      <c r="B31" s="157" t="s">
        <v>74</v>
      </c>
      <c r="C31" s="157"/>
      <c r="D31" s="157"/>
      <c r="E31" s="157"/>
      <c r="F31" s="157"/>
      <c r="G31" s="158" t="s">
        <v>21</v>
      </c>
      <c r="H31" s="158"/>
      <c r="I31" s="158"/>
      <c r="J31" s="158"/>
      <c r="K31" s="159" t="s">
        <v>30</v>
      </c>
      <c r="L31" s="159"/>
      <c r="M31" s="159"/>
      <c r="N31" s="159"/>
      <c r="O31" s="158" t="s">
        <v>75</v>
      </c>
      <c r="P31" s="158"/>
      <c r="Q31" s="158"/>
      <c r="R31" s="158"/>
      <c r="S31" s="158" t="s">
        <v>76</v>
      </c>
      <c r="T31" s="158"/>
      <c r="U31" s="158"/>
      <c r="V31" s="158"/>
    </row>
    <row r="32" spans="2:22" ht="18" customHeight="1">
      <c r="B32" s="157"/>
      <c r="C32" s="157"/>
      <c r="D32" s="157"/>
      <c r="E32" s="157"/>
      <c r="F32" s="157"/>
      <c r="G32" s="158"/>
      <c r="H32" s="158"/>
      <c r="I32" s="158"/>
      <c r="J32" s="158"/>
      <c r="K32" s="159"/>
      <c r="L32" s="159"/>
      <c r="M32" s="159"/>
      <c r="N32" s="159"/>
      <c r="O32" s="158"/>
      <c r="P32" s="158"/>
      <c r="Q32" s="158"/>
      <c r="R32" s="158"/>
      <c r="S32" s="158"/>
      <c r="T32" s="158"/>
      <c r="U32" s="158"/>
      <c r="V32" s="158"/>
    </row>
    <row r="33" spans="2:22" ht="18" customHeight="1">
      <c r="B33" s="160" t="s">
        <v>77</v>
      </c>
      <c r="C33" s="160"/>
      <c r="D33" s="160"/>
      <c r="E33" s="160"/>
      <c r="F33" s="160"/>
      <c r="G33" s="161">
        <v>0.068</v>
      </c>
      <c r="H33" s="161"/>
      <c r="I33" s="161"/>
      <c r="J33" s="161"/>
      <c r="K33" s="161">
        <v>0.0268</v>
      </c>
      <c r="L33" s="161"/>
      <c r="M33" s="161"/>
      <c r="N33" s="161"/>
      <c r="O33" s="161">
        <v>0.023100000000000002</v>
      </c>
      <c r="P33" s="161"/>
      <c r="Q33" s="161"/>
      <c r="R33" s="161"/>
      <c r="S33" s="162"/>
      <c r="T33" s="162"/>
      <c r="U33" s="162"/>
      <c r="V33" s="162"/>
    </row>
    <row r="34" spans="2:22" ht="18" customHeight="1">
      <c r="B34" s="136" t="s">
        <v>78</v>
      </c>
      <c r="C34" s="136"/>
      <c r="D34" s="136"/>
      <c r="E34" s="136"/>
      <c r="F34" s="136"/>
      <c r="G34" s="163">
        <v>20200</v>
      </c>
      <c r="H34" s="163"/>
      <c r="I34" s="163"/>
      <c r="J34" s="163"/>
      <c r="K34" s="163">
        <v>8300</v>
      </c>
      <c r="L34" s="163"/>
      <c r="M34" s="163"/>
      <c r="N34" s="163"/>
      <c r="O34" s="163">
        <v>8300</v>
      </c>
      <c r="P34" s="163"/>
      <c r="Q34" s="163"/>
      <c r="R34" s="163"/>
      <c r="S34" s="164"/>
      <c r="T34" s="164"/>
      <c r="U34" s="164"/>
      <c r="V34" s="164"/>
    </row>
    <row r="35" spans="2:22" ht="18" customHeight="1">
      <c r="B35" s="165" t="s">
        <v>79</v>
      </c>
      <c r="C35" s="165"/>
      <c r="D35" s="165"/>
      <c r="E35" s="165"/>
      <c r="F35" s="165"/>
      <c r="G35" s="166">
        <v>19400</v>
      </c>
      <c r="H35" s="166"/>
      <c r="I35" s="166"/>
      <c r="J35" s="166"/>
      <c r="K35" s="166">
        <v>7300</v>
      </c>
      <c r="L35" s="166"/>
      <c r="M35" s="166"/>
      <c r="N35" s="166"/>
      <c r="O35" s="166">
        <v>5700</v>
      </c>
      <c r="P35" s="166"/>
      <c r="Q35" s="166"/>
      <c r="R35" s="166"/>
      <c r="S35" s="164"/>
      <c r="T35" s="164"/>
      <c r="U35" s="164"/>
      <c r="V35" s="164"/>
    </row>
    <row r="36" spans="2:22" ht="18" customHeight="1">
      <c r="B36" s="167" t="s">
        <v>80</v>
      </c>
      <c r="C36" s="167"/>
      <c r="D36" s="167"/>
      <c r="E36" s="168" t="s">
        <v>78</v>
      </c>
      <c r="F36" s="168"/>
      <c r="G36" s="169">
        <f>G34*0.7</f>
        <v>14140.000000000002</v>
      </c>
      <c r="H36" s="169"/>
      <c r="I36" s="169"/>
      <c r="J36" s="169"/>
      <c r="K36" s="169">
        <f>K34*0.7</f>
        <v>5810.000000000001</v>
      </c>
      <c r="L36" s="169"/>
      <c r="M36" s="169"/>
      <c r="N36" s="169"/>
      <c r="O36" s="170">
        <f>O34*0.7</f>
        <v>5810.000000000001</v>
      </c>
      <c r="P36" s="170"/>
      <c r="Q36" s="170"/>
      <c r="R36" s="170"/>
      <c r="S36" s="171">
        <f aca="true" t="shared" si="0" ref="S36:S41">G36+K36+O36</f>
        <v>25760.000000000004</v>
      </c>
      <c r="T36" s="171"/>
      <c r="U36" s="171"/>
      <c r="V36" s="171"/>
    </row>
    <row r="37" spans="2:22" ht="18" customHeight="1">
      <c r="B37" s="167"/>
      <c r="C37" s="167"/>
      <c r="D37" s="167"/>
      <c r="E37" s="172" t="s">
        <v>79</v>
      </c>
      <c r="F37" s="172"/>
      <c r="G37" s="173">
        <f>G35*0.7</f>
        <v>13580.000000000002</v>
      </c>
      <c r="H37" s="173"/>
      <c r="I37" s="173"/>
      <c r="J37" s="173"/>
      <c r="K37" s="173">
        <f>K35*0.7</f>
        <v>5110.000000000001</v>
      </c>
      <c r="L37" s="173"/>
      <c r="M37" s="173"/>
      <c r="N37" s="173"/>
      <c r="O37" s="174">
        <f>O35*0.7</f>
        <v>3990.0000000000005</v>
      </c>
      <c r="P37" s="174"/>
      <c r="Q37" s="174"/>
      <c r="R37" s="174"/>
      <c r="S37" s="175">
        <f t="shared" si="0"/>
        <v>22680.000000000004</v>
      </c>
      <c r="T37" s="175"/>
      <c r="U37" s="175"/>
      <c r="V37" s="175"/>
    </row>
    <row r="38" spans="2:22" ht="18" customHeight="1">
      <c r="B38" s="167" t="s">
        <v>81</v>
      </c>
      <c r="C38" s="167"/>
      <c r="D38" s="167"/>
      <c r="E38" s="168" t="s">
        <v>78</v>
      </c>
      <c r="F38" s="168"/>
      <c r="G38" s="169">
        <f>G34*0.5</f>
        <v>10100</v>
      </c>
      <c r="H38" s="169"/>
      <c r="I38" s="169"/>
      <c r="J38" s="169"/>
      <c r="K38" s="169">
        <f>K34*0.5</f>
        <v>4150</v>
      </c>
      <c r="L38" s="169"/>
      <c r="M38" s="169"/>
      <c r="N38" s="169"/>
      <c r="O38" s="170">
        <f>O34*0.5</f>
        <v>4150</v>
      </c>
      <c r="P38" s="170"/>
      <c r="Q38" s="170"/>
      <c r="R38" s="170"/>
      <c r="S38" s="171">
        <f t="shared" si="0"/>
        <v>18400</v>
      </c>
      <c r="T38" s="171"/>
      <c r="U38" s="171"/>
      <c r="V38" s="171"/>
    </row>
    <row r="39" spans="2:22" ht="18" customHeight="1">
      <c r="B39" s="167"/>
      <c r="C39" s="167"/>
      <c r="D39" s="167"/>
      <c r="E39" s="172" t="s">
        <v>79</v>
      </c>
      <c r="F39" s="172"/>
      <c r="G39" s="173">
        <f>G35*0.5</f>
        <v>9700</v>
      </c>
      <c r="H39" s="173"/>
      <c r="I39" s="173"/>
      <c r="J39" s="173"/>
      <c r="K39" s="173">
        <f>K35*0.5</f>
        <v>3650</v>
      </c>
      <c r="L39" s="173"/>
      <c r="M39" s="173"/>
      <c r="N39" s="173"/>
      <c r="O39" s="174">
        <f>O35*0.5</f>
        <v>2850</v>
      </c>
      <c r="P39" s="174"/>
      <c r="Q39" s="174"/>
      <c r="R39" s="174"/>
      <c r="S39" s="175">
        <f t="shared" si="0"/>
        <v>16200</v>
      </c>
      <c r="T39" s="175"/>
      <c r="U39" s="175"/>
      <c r="V39" s="175"/>
    </row>
    <row r="40" spans="2:22" ht="18" customHeight="1">
      <c r="B40" s="167" t="s">
        <v>82</v>
      </c>
      <c r="C40" s="167"/>
      <c r="D40" s="167"/>
      <c r="E40" s="168" t="s">
        <v>78</v>
      </c>
      <c r="F40" s="168"/>
      <c r="G40" s="169">
        <f>G34*0.2</f>
        <v>4040</v>
      </c>
      <c r="H40" s="169"/>
      <c r="I40" s="169"/>
      <c r="J40" s="169"/>
      <c r="K40" s="169">
        <f>K34*0.2</f>
        <v>1660</v>
      </c>
      <c r="L40" s="169"/>
      <c r="M40" s="169"/>
      <c r="N40" s="169"/>
      <c r="O40" s="170">
        <f>O34*0.2</f>
        <v>1660</v>
      </c>
      <c r="P40" s="170"/>
      <c r="Q40" s="170"/>
      <c r="R40" s="170"/>
      <c r="S40" s="171">
        <f t="shared" si="0"/>
        <v>7360</v>
      </c>
      <c r="T40" s="171"/>
      <c r="U40" s="171"/>
      <c r="V40" s="171"/>
    </row>
    <row r="41" spans="2:22" ht="18" customHeight="1">
      <c r="B41" s="167"/>
      <c r="C41" s="167"/>
      <c r="D41" s="167"/>
      <c r="E41" s="172" t="s">
        <v>79</v>
      </c>
      <c r="F41" s="172"/>
      <c r="G41" s="173">
        <f>G35*0.2</f>
        <v>3880</v>
      </c>
      <c r="H41" s="173"/>
      <c r="I41" s="173"/>
      <c r="J41" s="173"/>
      <c r="K41" s="173">
        <f>K35*0.2</f>
        <v>1460</v>
      </c>
      <c r="L41" s="173"/>
      <c r="M41" s="173"/>
      <c r="N41" s="173"/>
      <c r="O41" s="174">
        <f>O35*0.2</f>
        <v>1140</v>
      </c>
      <c r="P41" s="174"/>
      <c r="Q41" s="174"/>
      <c r="R41" s="174"/>
      <c r="S41" s="175">
        <f t="shared" si="0"/>
        <v>6480</v>
      </c>
      <c r="T41" s="175"/>
      <c r="U41" s="175"/>
      <c r="V41" s="175"/>
    </row>
    <row r="42" spans="2:22" ht="18" customHeight="1">
      <c r="B42" s="94" t="s">
        <v>83</v>
      </c>
      <c r="C42" s="95" t="s">
        <v>84</v>
      </c>
      <c r="D42" s="96"/>
      <c r="E42" s="96"/>
      <c r="F42" s="96"/>
      <c r="G42" s="97"/>
      <c r="H42" s="97"/>
      <c r="I42" s="97"/>
      <c r="J42" s="97"/>
      <c r="K42" s="97"/>
      <c r="L42" s="97"/>
      <c r="M42" s="97"/>
      <c r="N42" s="97"/>
      <c r="O42" s="97"/>
      <c r="P42"/>
      <c r="Q42"/>
      <c r="R42"/>
      <c r="S42"/>
      <c r="T42"/>
      <c r="U42"/>
      <c r="V42"/>
    </row>
    <row r="43" spans="2:22" ht="18" customHeight="1">
      <c r="B43" s="94" t="s">
        <v>85</v>
      </c>
      <c r="C43"/>
      <c r="D43" s="98"/>
      <c r="E43" s="98"/>
      <c r="F43" s="98"/>
      <c r="G43" s="99"/>
      <c r="H43" s="99"/>
      <c r="I43" s="99"/>
      <c r="J43" s="99"/>
      <c r="K43" s="99"/>
      <c r="L43" s="99"/>
      <c r="M43" s="99"/>
      <c r="N43" s="99"/>
      <c r="O43" s="99"/>
      <c r="P43"/>
      <c r="Q43"/>
      <c r="R43"/>
      <c r="S43"/>
      <c r="T43"/>
      <c r="U43"/>
      <c r="V43"/>
    </row>
    <row r="44" spans="2:22" ht="18" customHeight="1">
      <c r="B44" s="176" t="s">
        <v>86</v>
      </c>
      <c r="C44" s="176"/>
      <c r="D44" s="176"/>
      <c r="E44" s="168" t="s">
        <v>78</v>
      </c>
      <c r="F44" s="168"/>
      <c r="G44" s="169">
        <f>G34-G34*0.7</f>
        <v>6059.999999999998</v>
      </c>
      <c r="H44" s="169"/>
      <c r="I44" s="169"/>
      <c r="J44" s="169"/>
      <c r="K44" s="169">
        <f>K34-K34*0.7</f>
        <v>2489.999999999999</v>
      </c>
      <c r="L44" s="169"/>
      <c r="M44" s="169"/>
      <c r="N44" s="169"/>
      <c r="O44" s="169">
        <f>O34-O34*0.7</f>
        <v>2489.999999999999</v>
      </c>
      <c r="P44" s="169"/>
      <c r="Q44" s="169"/>
      <c r="R44" s="169"/>
      <c r="S44" s="170">
        <f aca="true" t="shared" si="1" ref="S44:S49">G44+K44+O44</f>
        <v>11039.999999999996</v>
      </c>
      <c r="T44" s="170"/>
      <c r="U44" s="170"/>
      <c r="V44" s="170"/>
    </row>
    <row r="45" spans="2:22" ht="18" customHeight="1">
      <c r="B45" s="176"/>
      <c r="C45" s="176"/>
      <c r="D45" s="176"/>
      <c r="E45" s="172" t="s">
        <v>79</v>
      </c>
      <c r="F45" s="172"/>
      <c r="G45" s="173">
        <f>G35-G35*0.7</f>
        <v>5819.999999999998</v>
      </c>
      <c r="H45" s="173"/>
      <c r="I45" s="173"/>
      <c r="J45" s="173"/>
      <c r="K45" s="173">
        <f>K35-K35*0.7</f>
        <v>2189.999999999999</v>
      </c>
      <c r="L45" s="173"/>
      <c r="M45" s="173"/>
      <c r="N45" s="173"/>
      <c r="O45" s="173">
        <f>O35-O35*0.7</f>
        <v>1709.9999999999995</v>
      </c>
      <c r="P45" s="173"/>
      <c r="Q45" s="173"/>
      <c r="R45" s="173"/>
      <c r="S45" s="174">
        <f t="shared" si="1"/>
        <v>9719.999999999996</v>
      </c>
      <c r="T45" s="174"/>
      <c r="U45" s="174"/>
      <c r="V45" s="174"/>
    </row>
    <row r="46" spans="2:22" ht="18" customHeight="1">
      <c r="B46" s="176" t="s">
        <v>87</v>
      </c>
      <c r="C46" s="176"/>
      <c r="D46" s="176"/>
      <c r="E46" s="168" t="s">
        <v>78</v>
      </c>
      <c r="F46" s="168"/>
      <c r="G46" s="169">
        <f>G34-G34*0.5</f>
        <v>10100</v>
      </c>
      <c r="H46" s="169"/>
      <c r="I46" s="169"/>
      <c r="J46" s="169"/>
      <c r="K46" s="169">
        <f>K34-K34*0.5</f>
        <v>4150</v>
      </c>
      <c r="L46" s="169"/>
      <c r="M46" s="169"/>
      <c r="N46" s="169"/>
      <c r="O46" s="169">
        <f>O34-O34*0.5</f>
        <v>4150</v>
      </c>
      <c r="P46" s="169"/>
      <c r="Q46" s="169"/>
      <c r="R46" s="169"/>
      <c r="S46" s="170">
        <f t="shared" si="1"/>
        <v>18400</v>
      </c>
      <c r="T46" s="170"/>
      <c r="U46" s="170"/>
      <c r="V46" s="170"/>
    </row>
    <row r="47" spans="2:22" ht="18" customHeight="1">
      <c r="B47" s="176"/>
      <c r="C47" s="176"/>
      <c r="D47" s="176"/>
      <c r="E47" s="172" t="s">
        <v>79</v>
      </c>
      <c r="F47" s="172"/>
      <c r="G47" s="173">
        <f>G35-G35*0.5</f>
        <v>9700</v>
      </c>
      <c r="H47" s="173"/>
      <c r="I47" s="173"/>
      <c r="J47" s="173"/>
      <c r="K47" s="173">
        <f>K35-K35*0.5</f>
        <v>3650</v>
      </c>
      <c r="L47" s="173"/>
      <c r="M47" s="173"/>
      <c r="N47" s="173"/>
      <c r="O47" s="173">
        <f>O35-O35*0.5</f>
        <v>2850</v>
      </c>
      <c r="P47" s="173"/>
      <c r="Q47" s="173"/>
      <c r="R47" s="173"/>
      <c r="S47" s="174">
        <f t="shared" si="1"/>
        <v>16200</v>
      </c>
      <c r="T47" s="174"/>
      <c r="U47" s="174"/>
      <c r="V47" s="174"/>
    </row>
    <row r="48" spans="2:22" ht="18" customHeight="1">
      <c r="B48" s="176" t="s">
        <v>88</v>
      </c>
      <c r="C48" s="176"/>
      <c r="D48" s="176"/>
      <c r="E48" s="168" t="s">
        <v>78</v>
      </c>
      <c r="F48" s="168"/>
      <c r="G48" s="169">
        <f>G34-G34*0.2</f>
        <v>16160</v>
      </c>
      <c r="H48" s="169"/>
      <c r="I48" s="169"/>
      <c r="J48" s="169"/>
      <c r="K48" s="169">
        <f>K34-K34*0.2</f>
        <v>6640</v>
      </c>
      <c r="L48" s="169"/>
      <c r="M48" s="169"/>
      <c r="N48" s="169"/>
      <c r="O48" s="169">
        <f>O34-O34*0.2</f>
        <v>6640</v>
      </c>
      <c r="P48" s="169"/>
      <c r="Q48" s="169"/>
      <c r="R48" s="169"/>
      <c r="S48" s="170">
        <f t="shared" si="1"/>
        <v>29440</v>
      </c>
      <c r="T48" s="170"/>
      <c r="U48" s="170"/>
      <c r="V48" s="170"/>
    </row>
    <row r="49" spans="2:22" ht="18" customHeight="1">
      <c r="B49" s="176"/>
      <c r="C49" s="176"/>
      <c r="D49" s="176"/>
      <c r="E49" s="172" t="s">
        <v>79</v>
      </c>
      <c r="F49" s="172"/>
      <c r="G49" s="173">
        <f>G35-G35*0.2</f>
        <v>15520</v>
      </c>
      <c r="H49" s="173"/>
      <c r="I49" s="173"/>
      <c r="J49" s="173"/>
      <c r="K49" s="173">
        <f>K35-K35*0.2</f>
        <v>5840</v>
      </c>
      <c r="L49" s="173"/>
      <c r="M49" s="173"/>
      <c r="N49" s="173"/>
      <c r="O49" s="173">
        <f>O35-O35*0.2</f>
        <v>4560</v>
      </c>
      <c r="P49" s="173"/>
      <c r="Q49" s="173"/>
      <c r="R49" s="173"/>
      <c r="S49" s="174">
        <f t="shared" si="1"/>
        <v>25920</v>
      </c>
      <c r="T49" s="174"/>
      <c r="U49" s="174"/>
      <c r="V49" s="174"/>
    </row>
    <row r="50" spans="2:22" ht="13.5">
      <c r="B50"/>
      <c r="C50"/>
      <c r="D50"/>
      <c r="E50"/>
      <c r="F50"/>
      <c r="G50"/>
      <c r="H50"/>
      <c r="I50"/>
      <c r="J50"/>
      <c r="K50"/>
      <c r="L50"/>
      <c r="M50"/>
      <c r="N50"/>
      <c r="O50"/>
      <c r="P50"/>
      <c r="Q50"/>
      <c r="R50"/>
      <c r="S50"/>
      <c r="T50"/>
      <c r="U50"/>
      <c r="V50"/>
    </row>
    <row r="51" spans="2:22" ht="15">
      <c r="B51" s="94" t="s">
        <v>83</v>
      </c>
      <c r="C51" s="95" t="s">
        <v>89</v>
      </c>
      <c r="D51"/>
      <c r="E51"/>
      <c r="F51"/>
      <c r="G51"/>
      <c r="H51"/>
      <c r="I51"/>
      <c r="J51"/>
      <c r="K51"/>
      <c r="L51"/>
      <c r="M51"/>
      <c r="N51"/>
      <c r="O51"/>
      <c r="P51"/>
      <c r="Q51"/>
      <c r="R51"/>
      <c r="S51"/>
      <c r="T51"/>
      <c r="U51"/>
      <c r="V51"/>
    </row>
    <row r="52" spans="2:22" ht="34.5" customHeight="1">
      <c r="B52" s="176" t="s">
        <v>90</v>
      </c>
      <c r="C52" s="176"/>
      <c r="D52" s="176"/>
      <c r="E52" s="168" t="s">
        <v>78</v>
      </c>
      <c r="F52" s="168"/>
      <c r="G52" s="169">
        <f>G34/2</f>
        <v>10100</v>
      </c>
      <c r="H52" s="169"/>
      <c r="I52" s="169"/>
      <c r="J52" s="169"/>
      <c r="K52" s="169">
        <f>K34/2</f>
        <v>4150</v>
      </c>
      <c r="L52" s="169"/>
      <c r="M52" s="169"/>
      <c r="N52" s="169"/>
      <c r="O52" s="177" t="s">
        <v>91</v>
      </c>
      <c r="P52" s="177"/>
      <c r="Q52" s="177"/>
      <c r="R52" s="177"/>
      <c r="S52" s="178">
        <f>G52+K52</f>
        <v>14250</v>
      </c>
      <c r="T52" s="178"/>
      <c r="U52" s="178"/>
      <c r="V52" s="178"/>
    </row>
    <row r="53" spans="2:22" ht="34.5" customHeight="1">
      <c r="B53" s="176" t="s">
        <v>92</v>
      </c>
      <c r="C53" s="176"/>
      <c r="D53" s="176"/>
      <c r="E53" s="168" t="s">
        <v>78</v>
      </c>
      <c r="F53" s="168"/>
      <c r="G53" s="169">
        <f>G44/2</f>
        <v>3029.999999999999</v>
      </c>
      <c r="H53" s="169"/>
      <c r="I53" s="169"/>
      <c r="J53" s="169"/>
      <c r="K53" s="169">
        <f>K44/2</f>
        <v>1244.9999999999995</v>
      </c>
      <c r="L53" s="169"/>
      <c r="M53" s="169"/>
      <c r="N53" s="169"/>
      <c r="O53" s="169">
        <v>0</v>
      </c>
      <c r="P53" s="169"/>
      <c r="Q53" s="169"/>
      <c r="R53" s="169"/>
      <c r="S53" s="178">
        <f>G53+K53+O53</f>
        <v>4274.999999999998</v>
      </c>
      <c r="T53" s="178"/>
      <c r="U53" s="178"/>
      <c r="V53" s="178"/>
    </row>
    <row r="54" spans="2:22" ht="34.5" customHeight="1">
      <c r="B54" s="176" t="s">
        <v>93</v>
      </c>
      <c r="C54" s="176"/>
      <c r="D54" s="176"/>
      <c r="E54" s="168" t="s">
        <v>78</v>
      </c>
      <c r="F54" s="168"/>
      <c r="G54" s="169">
        <f>G46/2</f>
        <v>5050</v>
      </c>
      <c r="H54" s="169"/>
      <c r="I54" s="169"/>
      <c r="J54" s="169"/>
      <c r="K54" s="169">
        <f>K46/2</f>
        <v>2075</v>
      </c>
      <c r="L54" s="169"/>
      <c r="M54" s="169"/>
      <c r="N54" s="169"/>
      <c r="O54" s="169">
        <v>0</v>
      </c>
      <c r="P54" s="169"/>
      <c r="Q54" s="169"/>
      <c r="R54" s="169"/>
      <c r="S54" s="178">
        <f>G54+K54+O54</f>
        <v>7125</v>
      </c>
      <c r="T54" s="178"/>
      <c r="U54" s="178"/>
      <c r="V54" s="178"/>
    </row>
    <row r="55" spans="2:22" ht="34.5" customHeight="1">
      <c r="B55" s="176" t="s">
        <v>94</v>
      </c>
      <c r="C55" s="176"/>
      <c r="D55" s="176"/>
      <c r="E55" s="168" t="s">
        <v>78</v>
      </c>
      <c r="F55" s="168"/>
      <c r="G55" s="169">
        <f>G48/2</f>
        <v>8080</v>
      </c>
      <c r="H55" s="169"/>
      <c r="I55" s="169"/>
      <c r="J55" s="169"/>
      <c r="K55" s="169">
        <f>K48/2</f>
        <v>3320</v>
      </c>
      <c r="L55" s="169"/>
      <c r="M55" s="169"/>
      <c r="N55" s="169"/>
      <c r="O55" s="169">
        <v>0</v>
      </c>
      <c r="P55" s="169"/>
      <c r="Q55" s="169"/>
      <c r="R55" s="169"/>
      <c r="S55" s="170">
        <f>G55+K55+O55</f>
        <v>11400</v>
      </c>
      <c r="T55" s="170"/>
      <c r="U55" s="170"/>
      <c r="V55" s="170"/>
    </row>
  </sheetData>
  <sheetProtection selectLockedCells="1" selectUnlockedCells="1"/>
  <mergeCells count="151">
    <mergeCell ref="B55:D55"/>
    <mergeCell ref="E55:F55"/>
    <mergeCell ref="G55:J55"/>
    <mergeCell ref="K55:N55"/>
    <mergeCell ref="O55:R55"/>
    <mergeCell ref="S55:V55"/>
    <mergeCell ref="B54:D54"/>
    <mergeCell ref="E54:F54"/>
    <mergeCell ref="G54:J54"/>
    <mergeCell ref="K54:N54"/>
    <mergeCell ref="O54:R54"/>
    <mergeCell ref="S54:V54"/>
    <mergeCell ref="B53:D53"/>
    <mergeCell ref="E53:F53"/>
    <mergeCell ref="G53:J53"/>
    <mergeCell ref="K53:N53"/>
    <mergeCell ref="O53:R53"/>
    <mergeCell ref="S53:V53"/>
    <mergeCell ref="B52:D52"/>
    <mergeCell ref="E52:F52"/>
    <mergeCell ref="G52:J52"/>
    <mergeCell ref="K52:N52"/>
    <mergeCell ref="O52:R52"/>
    <mergeCell ref="S52:V52"/>
    <mergeCell ref="S48:V48"/>
    <mergeCell ref="E49:F49"/>
    <mergeCell ref="G49:J49"/>
    <mergeCell ref="K49:N49"/>
    <mergeCell ref="O49:R49"/>
    <mergeCell ref="S49:V49"/>
    <mergeCell ref="E47:F47"/>
    <mergeCell ref="G47:J47"/>
    <mergeCell ref="K47:N47"/>
    <mergeCell ref="O47:R47"/>
    <mergeCell ref="S47:V47"/>
    <mergeCell ref="B48:D49"/>
    <mergeCell ref="E48:F48"/>
    <mergeCell ref="G48:J48"/>
    <mergeCell ref="K48:N48"/>
    <mergeCell ref="O48:R48"/>
    <mergeCell ref="G45:J45"/>
    <mergeCell ref="K45:N45"/>
    <mergeCell ref="O45:R45"/>
    <mergeCell ref="S45:V45"/>
    <mergeCell ref="B46:D47"/>
    <mergeCell ref="E46:F46"/>
    <mergeCell ref="G46:J46"/>
    <mergeCell ref="K46:N46"/>
    <mergeCell ref="O46:R46"/>
    <mergeCell ref="S46:V46"/>
    <mergeCell ref="K41:N41"/>
    <mergeCell ref="O41:R41"/>
    <mergeCell ref="S41:V41"/>
    <mergeCell ref="B44:D45"/>
    <mergeCell ref="E44:F44"/>
    <mergeCell ref="G44:J44"/>
    <mergeCell ref="K44:N44"/>
    <mergeCell ref="O44:R44"/>
    <mergeCell ref="S44:V44"/>
    <mergeCell ref="E45:F45"/>
    <mergeCell ref="O39:R39"/>
    <mergeCell ref="S39:V39"/>
    <mergeCell ref="B40:D41"/>
    <mergeCell ref="E40:F40"/>
    <mergeCell ref="G40:J40"/>
    <mergeCell ref="K40:N40"/>
    <mergeCell ref="O40:R40"/>
    <mergeCell ref="S40:V40"/>
    <mergeCell ref="E41:F41"/>
    <mergeCell ref="G41:J41"/>
    <mergeCell ref="S37:V37"/>
    <mergeCell ref="B38:D39"/>
    <mergeCell ref="E38:F38"/>
    <mergeCell ref="G38:J38"/>
    <mergeCell ref="K38:N38"/>
    <mergeCell ref="O38:R38"/>
    <mergeCell ref="S38:V38"/>
    <mergeCell ref="E39:F39"/>
    <mergeCell ref="G39:J39"/>
    <mergeCell ref="K39:N39"/>
    <mergeCell ref="B36:D37"/>
    <mergeCell ref="E36:F36"/>
    <mergeCell ref="G36:J36"/>
    <mergeCell ref="K36:N36"/>
    <mergeCell ref="O36:R36"/>
    <mergeCell ref="S36:V36"/>
    <mergeCell ref="E37:F37"/>
    <mergeCell ref="G37:J37"/>
    <mergeCell ref="K37:N37"/>
    <mergeCell ref="O37:R37"/>
    <mergeCell ref="B34:F34"/>
    <mergeCell ref="G34:J34"/>
    <mergeCell ref="K34:N34"/>
    <mergeCell ref="O34:R34"/>
    <mergeCell ref="S34:V34"/>
    <mergeCell ref="B35:F35"/>
    <mergeCell ref="G35:J35"/>
    <mergeCell ref="K35:N35"/>
    <mergeCell ref="O35:R35"/>
    <mergeCell ref="S35:V35"/>
    <mergeCell ref="B31:F32"/>
    <mergeCell ref="G31:J32"/>
    <mergeCell ref="K31:N32"/>
    <mergeCell ref="O31:R32"/>
    <mergeCell ref="S31:V32"/>
    <mergeCell ref="B33:F33"/>
    <mergeCell ref="G33:J33"/>
    <mergeCell ref="K33:N33"/>
    <mergeCell ref="O33:R33"/>
    <mergeCell ref="S33:V33"/>
    <mergeCell ref="B28:D28"/>
    <mergeCell ref="Z28:AA28"/>
    <mergeCell ref="AB28:AC28"/>
    <mergeCell ref="C29:D29"/>
    <mergeCell ref="F29:G29"/>
    <mergeCell ref="K29:L29"/>
    <mergeCell ref="R29:T29"/>
    <mergeCell ref="V29:X29"/>
    <mergeCell ref="Z29:AA29"/>
    <mergeCell ref="B25:D25"/>
    <mergeCell ref="Z25:AA25"/>
    <mergeCell ref="AB25:AC25"/>
    <mergeCell ref="C26:D26"/>
    <mergeCell ref="F26:G26"/>
    <mergeCell ref="K26:L26"/>
    <mergeCell ref="R26:T26"/>
    <mergeCell ref="V26:X26"/>
    <mergeCell ref="Z26:AA26"/>
    <mergeCell ref="C20:M20"/>
    <mergeCell ref="N20:R20"/>
    <mergeCell ref="B22:D22"/>
    <mergeCell ref="U22:V22"/>
    <mergeCell ref="Y22:Z22"/>
    <mergeCell ref="C23:D23"/>
    <mergeCell ref="F23:G23"/>
    <mergeCell ref="M23:O23"/>
    <mergeCell ref="Q23:S23"/>
    <mergeCell ref="U23:V23"/>
    <mergeCell ref="B10:V10"/>
    <mergeCell ref="W10:X10"/>
    <mergeCell ref="C18:M18"/>
    <mergeCell ref="N18:R18"/>
    <mergeCell ref="C19:M19"/>
    <mergeCell ref="N19:R19"/>
    <mergeCell ref="B1:Z1"/>
    <mergeCell ref="B6:V7"/>
    <mergeCell ref="W6:Z7"/>
    <mergeCell ref="B8:V8"/>
    <mergeCell ref="W8:X8"/>
    <mergeCell ref="B9:V9"/>
    <mergeCell ref="W9:X9"/>
  </mergeCells>
  <printOptions/>
  <pageMargins left="0.5902777777777778" right="0.19652777777777777" top="0.5902777777777778" bottom="0.19652777777777777" header="0.5118055555555555" footer="0.5118055555555555"/>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2023-09-21T01:05:52Z</cp:lastPrinted>
  <dcterms:modified xsi:type="dcterms:W3CDTF">2024-03-26T02:15:57Z</dcterms:modified>
  <cp:category/>
  <cp:version/>
  <cp:contentType/>
  <cp:contentStatus/>
</cp:coreProperties>
</file>